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kuzovatov\Current research\!Статьи\!36_NE_zircons\print\"/>
    </mc:Choice>
  </mc:AlternateContent>
  <bookViews>
    <workbookView xWindow="0" yWindow="0" windowWidth="28800" windowHeight="12420" activeTab="1"/>
  </bookViews>
  <sheets>
    <sheet name="Leningrad" sheetId="2" r:id="rId1"/>
    <sheet name="Ruslovaya" sheetId="3" r:id="rId2"/>
  </sheets>
  <externalReferences>
    <externalReference r:id="rId3"/>
  </externalReferences>
  <definedNames>
    <definedName name="Ellipse1_22">#REF!</definedName>
    <definedName name="Ellipse1_23">#REF!</definedName>
    <definedName name="gaus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3" l="1"/>
  <c r="X62" i="3"/>
  <c r="W62" i="3"/>
  <c r="D62" i="3"/>
  <c r="Y61" i="3"/>
  <c r="X61" i="3"/>
  <c r="W61" i="3"/>
  <c r="D61" i="3"/>
  <c r="Y60" i="3"/>
  <c r="X60" i="3"/>
  <c r="W60" i="3"/>
  <c r="D60" i="3"/>
  <c r="Y59" i="3"/>
  <c r="X59" i="3"/>
  <c r="W59" i="3"/>
  <c r="D59" i="3"/>
  <c r="Y58" i="3"/>
  <c r="X58" i="3"/>
  <c r="W58" i="3"/>
  <c r="D58" i="3"/>
  <c r="Y57" i="3"/>
  <c r="W57" i="3"/>
  <c r="D57" i="3"/>
  <c r="Y56" i="3"/>
  <c r="X56" i="3"/>
  <c r="W56" i="3"/>
  <c r="D56" i="3"/>
  <c r="Y55" i="3"/>
  <c r="X55" i="3"/>
  <c r="W55" i="3"/>
  <c r="D55" i="3"/>
  <c r="Y54" i="3"/>
  <c r="W54" i="3"/>
  <c r="D54" i="3"/>
  <c r="Y53" i="3"/>
  <c r="X53" i="3"/>
  <c r="W53" i="3"/>
  <c r="D53" i="3"/>
  <c r="Y52" i="3"/>
  <c r="X52" i="3"/>
  <c r="W52" i="3"/>
  <c r="D52" i="3"/>
  <c r="Y51" i="3"/>
  <c r="X51" i="3"/>
  <c r="W51" i="3"/>
  <c r="D51" i="3"/>
  <c r="Y50" i="3"/>
  <c r="W50" i="3"/>
  <c r="D50" i="3"/>
  <c r="Y49" i="3"/>
  <c r="X49" i="3"/>
  <c r="W49" i="3"/>
  <c r="D49" i="3"/>
  <c r="Y48" i="3"/>
  <c r="X48" i="3"/>
  <c r="W48" i="3"/>
  <c r="D48" i="3"/>
  <c r="Y47" i="3"/>
  <c r="X47" i="3"/>
  <c r="W47" i="3"/>
  <c r="D47" i="3"/>
  <c r="Y46" i="3"/>
  <c r="X46" i="3"/>
  <c r="W46" i="3"/>
  <c r="D46" i="3"/>
  <c r="Y45" i="3"/>
  <c r="X45" i="3"/>
  <c r="W45" i="3"/>
  <c r="D45" i="3"/>
  <c r="Y44" i="3"/>
  <c r="X44" i="3"/>
  <c r="W44" i="3"/>
  <c r="D44" i="3"/>
  <c r="Y43" i="3"/>
  <c r="X43" i="3"/>
  <c r="W43" i="3"/>
  <c r="D43" i="3"/>
  <c r="Y42" i="3"/>
  <c r="X42" i="3"/>
  <c r="W42" i="3"/>
  <c r="D42" i="3"/>
  <c r="Y41" i="3"/>
  <c r="X41" i="3"/>
  <c r="W41" i="3"/>
  <c r="D41" i="3"/>
  <c r="Y40" i="3"/>
  <c r="W40" i="3"/>
  <c r="D40" i="3"/>
  <c r="Y39" i="3"/>
  <c r="X39" i="3"/>
  <c r="W39" i="3"/>
  <c r="D39" i="3"/>
  <c r="Y38" i="3"/>
  <c r="X38" i="3"/>
  <c r="W38" i="3"/>
  <c r="D38" i="3"/>
  <c r="Y37" i="3"/>
  <c r="X37" i="3"/>
  <c r="W37" i="3"/>
  <c r="D37" i="3"/>
  <c r="Y36" i="3"/>
  <c r="X36" i="3"/>
  <c r="W36" i="3"/>
  <c r="D36" i="3"/>
  <c r="Y35" i="3"/>
  <c r="X35" i="3"/>
  <c r="W35" i="3"/>
  <c r="D35" i="3"/>
  <c r="Y34" i="3"/>
  <c r="X34" i="3"/>
  <c r="W34" i="3"/>
  <c r="D34" i="3"/>
  <c r="Y33" i="3"/>
  <c r="X33" i="3"/>
  <c r="W33" i="3"/>
  <c r="D33" i="3"/>
  <c r="Y32" i="3"/>
  <c r="X32" i="3"/>
  <c r="W32" i="3"/>
  <c r="D32" i="3"/>
  <c r="Y31" i="3"/>
  <c r="X31" i="3"/>
  <c r="W31" i="3"/>
  <c r="D31" i="3"/>
  <c r="Y30" i="3"/>
  <c r="X30" i="3"/>
  <c r="W30" i="3"/>
  <c r="D30" i="3"/>
  <c r="Y29" i="3"/>
  <c r="X29" i="3"/>
  <c r="W29" i="3"/>
  <c r="D29" i="3"/>
  <c r="Y28" i="3"/>
  <c r="X28" i="3"/>
  <c r="W28" i="3"/>
  <c r="D28" i="3"/>
  <c r="Y27" i="3"/>
  <c r="X27" i="3"/>
  <c r="W27" i="3"/>
  <c r="D27" i="3"/>
  <c r="Y26" i="3"/>
  <c r="X26" i="3"/>
  <c r="W26" i="3"/>
  <c r="D26" i="3"/>
  <c r="Y25" i="3"/>
  <c r="X25" i="3"/>
  <c r="W25" i="3"/>
  <c r="D25" i="3"/>
  <c r="Y24" i="3"/>
  <c r="X24" i="3"/>
  <c r="W24" i="3"/>
  <c r="D24" i="3"/>
  <c r="Y23" i="3"/>
  <c r="X23" i="3"/>
  <c r="W23" i="3"/>
  <c r="D23" i="3"/>
  <c r="Y22" i="3"/>
  <c r="X22" i="3"/>
  <c r="W22" i="3"/>
  <c r="D22" i="3"/>
  <c r="Y21" i="3"/>
  <c r="W21" i="3"/>
  <c r="D21" i="3"/>
  <c r="Y20" i="3"/>
  <c r="X20" i="3"/>
  <c r="W20" i="3"/>
  <c r="D20" i="3"/>
  <c r="Y19" i="3"/>
  <c r="X19" i="3"/>
  <c r="W19" i="3"/>
  <c r="D19" i="3"/>
  <c r="Y18" i="3"/>
  <c r="X18" i="3"/>
  <c r="W18" i="3"/>
  <c r="D18" i="3"/>
  <c r="Y17" i="3"/>
  <c r="X17" i="3"/>
  <c r="W17" i="3"/>
  <c r="D17" i="3"/>
  <c r="Y16" i="3"/>
  <c r="X16" i="3"/>
  <c r="W16" i="3"/>
  <c r="D16" i="3"/>
  <c r="Y15" i="3"/>
  <c r="X15" i="3"/>
  <c r="W15" i="3"/>
  <c r="D15" i="3"/>
  <c r="Y14" i="3"/>
  <c r="X14" i="3"/>
  <c r="W14" i="3"/>
  <c r="D14" i="3"/>
  <c r="Y13" i="3"/>
  <c r="X13" i="3"/>
  <c r="W13" i="3"/>
  <c r="D13" i="3"/>
  <c r="Y12" i="3"/>
  <c r="X12" i="3"/>
  <c r="W12" i="3"/>
  <c r="D12" i="3"/>
  <c r="Y11" i="3"/>
  <c r="X11" i="3"/>
  <c r="W11" i="3"/>
  <c r="D11" i="3"/>
  <c r="Y10" i="3"/>
  <c r="X10" i="3"/>
  <c r="W10" i="3"/>
  <c r="D10" i="3"/>
  <c r="Y9" i="3"/>
  <c r="X9" i="3"/>
  <c r="W9" i="3"/>
  <c r="D9" i="3"/>
  <c r="Y8" i="3"/>
  <c r="X8" i="3"/>
  <c r="W8" i="3"/>
  <c r="D8" i="3"/>
  <c r="Y7" i="3"/>
  <c r="X7" i="3"/>
  <c r="W7" i="3"/>
  <c r="D7" i="3"/>
  <c r="Y6" i="3"/>
  <c r="X6" i="3"/>
  <c r="W6" i="3"/>
  <c r="D6" i="3"/>
  <c r="Y5" i="3"/>
  <c r="X5" i="3"/>
  <c r="W5" i="3"/>
  <c r="D5" i="3"/>
  <c r="Y4" i="3"/>
  <c r="X4" i="3"/>
  <c r="W4" i="3"/>
  <c r="D4" i="3"/>
  <c r="Y3" i="3"/>
  <c r="X3" i="3"/>
  <c r="W3" i="3"/>
  <c r="D3" i="3"/>
  <c r="Y62" i="2"/>
  <c r="W62" i="2"/>
  <c r="D62" i="2"/>
  <c r="Y61" i="2"/>
  <c r="W61" i="2"/>
  <c r="D61" i="2"/>
  <c r="Y60" i="2"/>
  <c r="X60" i="2"/>
  <c r="W60" i="2"/>
  <c r="D60" i="2"/>
  <c r="Y59" i="2"/>
  <c r="X59" i="2"/>
  <c r="W59" i="2"/>
  <c r="D59" i="2"/>
  <c r="Y58" i="2"/>
  <c r="X58" i="2"/>
  <c r="W58" i="2"/>
  <c r="D58" i="2"/>
  <c r="Y57" i="2"/>
  <c r="X57" i="2"/>
  <c r="W57" i="2"/>
  <c r="D57" i="2"/>
  <c r="Y56" i="2"/>
  <c r="W56" i="2"/>
  <c r="D56" i="2"/>
  <c r="Y55" i="2"/>
  <c r="X55" i="2"/>
  <c r="W55" i="2"/>
  <c r="D55" i="2"/>
  <c r="Y54" i="2"/>
  <c r="X54" i="2"/>
  <c r="W54" i="2"/>
  <c r="D54" i="2"/>
  <c r="Y53" i="2"/>
  <c r="X53" i="2"/>
  <c r="W53" i="2"/>
  <c r="D53" i="2"/>
  <c r="Y52" i="2"/>
  <c r="X52" i="2"/>
  <c r="W52" i="2"/>
  <c r="D52" i="2"/>
  <c r="Y51" i="2"/>
  <c r="X51" i="2"/>
  <c r="W51" i="2"/>
  <c r="D51" i="2"/>
  <c r="Y50" i="2"/>
  <c r="X50" i="2"/>
  <c r="W50" i="2"/>
  <c r="D50" i="2"/>
  <c r="Y49" i="2"/>
  <c r="X49" i="2"/>
  <c r="W49" i="2"/>
  <c r="D49" i="2"/>
  <c r="Y48" i="2"/>
  <c r="W48" i="2"/>
  <c r="D48" i="2"/>
  <c r="Y47" i="2"/>
  <c r="X47" i="2"/>
  <c r="W47" i="2"/>
  <c r="D47" i="2"/>
  <c r="Y46" i="2"/>
  <c r="X46" i="2"/>
  <c r="W46" i="2"/>
  <c r="D46" i="2"/>
  <c r="Y45" i="2"/>
  <c r="X45" i="2"/>
  <c r="W45" i="2"/>
  <c r="D45" i="2"/>
  <c r="Y44" i="2"/>
  <c r="X44" i="2"/>
  <c r="W44" i="2"/>
  <c r="D44" i="2"/>
  <c r="Y43" i="2"/>
  <c r="X43" i="2"/>
  <c r="W43" i="2"/>
  <c r="D43" i="2"/>
  <c r="Y42" i="2"/>
  <c r="X42" i="2"/>
  <c r="W42" i="2"/>
  <c r="D42" i="2"/>
  <c r="Y41" i="2"/>
  <c r="X41" i="2"/>
  <c r="W41" i="2"/>
  <c r="D41" i="2"/>
  <c r="Y40" i="2"/>
  <c r="X40" i="2"/>
  <c r="W40" i="2"/>
  <c r="D40" i="2"/>
  <c r="Y39" i="2"/>
  <c r="X39" i="2"/>
  <c r="W39" i="2"/>
  <c r="D39" i="2"/>
  <c r="Y38" i="2"/>
  <c r="X38" i="2"/>
  <c r="W38" i="2"/>
  <c r="D38" i="2"/>
  <c r="Y37" i="2"/>
  <c r="X37" i="2"/>
  <c r="W37" i="2"/>
  <c r="D37" i="2"/>
  <c r="Y36" i="2"/>
  <c r="X36" i="2"/>
  <c r="W36" i="2"/>
  <c r="D36" i="2"/>
  <c r="Y35" i="2"/>
  <c r="X35" i="2"/>
  <c r="W35" i="2"/>
  <c r="D35" i="2"/>
  <c r="Y34" i="2"/>
  <c r="X34" i="2"/>
  <c r="W34" i="2"/>
  <c r="D34" i="2"/>
  <c r="Y33" i="2"/>
  <c r="X33" i="2"/>
  <c r="W33" i="2"/>
  <c r="D33" i="2"/>
  <c r="Y32" i="2"/>
  <c r="X32" i="2"/>
  <c r="W32" i="2"/>
  <c r="D32" i="2"/>
  <c r="Y31" i="2"/>
  <c r="X31" i="2"/>
  <c r="W31" i="2"/>
  <c r="D31" i="2"/>
  <c r="Y30" i="2"/>
  <c r="X30" i="2"/>
  <c r="W30" i="2"/>
  <c r="D30" i="2"/>
  <c r="Y29" i="2"/>
  <c r="X29" i="2"/>
  <c r="W29" i="2"/>
  <c r="D29" i="2"/>
  <c r="Y28" i="2"/>
  <c r="X28" i="2"/>
  <c r="W28" i="2"/>
  <c r="D28" i="2"/>
  <c r="Y27" i="2"/>
  <c r="X27" i="2"/>
  <c r="W27" i="2"/>
  <c r="D27" i="2"/>
  <c r="Y26" i="2"/>
  <c r="X26" i="2"/>
  <c r="W26" i="2"/>
  <c r="D26" i="2"/>
  <c r="Y25" i="2"/>
  <c r="X25" i="2"/>
  <c r="W25" i="2"/>
  <c r="D25" i="2"/>
  <c r="Y24" i="2"/>
  <c r="X24" i="2"/>
  <c r="W24" i="2"/>
  <c r="D24" i="2"/>
  <c r="Y23" i="2"/>
  <c r="X23" i="2"/>
  <c r="W23" i="2"/>
  <c r="D23" i="2"/>
  <c r="Y22" i="2"/>
  <c r="X22" i="2"/>
  <c r="W22" i="2"/>
  <c r="D22" i="2"/>
  <c r="Y21" i="2"/>
  <c r="X21" i="2"/>
  <c r="W21" i="2"/>
  <c r="D21" i="2"/>
  <c r="Y20" i="2"/>
  <c r="X20" i="2"/>
  <c r="W20" i="2"/>
  <c r="D20" i="2"/>
  <c r="Y19" i="2"/>
  <c r="X19" i="2"/>
  <c r="W19" i="2"/>
  <c r="D19" i="2"/>
  <c r="Y18" i="2"/>
  <c r="X18" i="2"/>
  <c r="W18" i="2"/>
  <c r="D18" i="2"/>
  <c r="Y17" i="2"/>
  <c r="X17" i="2"/>
  <c r="W17" i="2"/>
  <c r="D17" i="2"/>
  <c r="Y16" i="2"/>
  <c r="X16" i="2"/>
  <c r="W16" i="2"/>
  <c r="D16" i="2"/>
  <c r="Y15" i="2"/>
  <c r="X15" i="2"/>
  <c r="W15" i="2"/>
  <c r="D15" i="2"/>
  <c r="Y14" i="2"/>
  <c r="X14" i="2"/>
  <c r="W14" i="2"/>
  <c r="D14" i="2"/>
  <c r="Y13" i="2"/>
  <c r="X13" i="2"/>
  <c r="W13" i="2"/>
  <c r="D13" i="2"/>
  <c r="Y12" i="2"/>
  <c r="X12" i="2"/>
  <c r="W12" i="2"/>
  <c r="D12" i="2"/>
  <c r="Y11" i="2"/>
  <c r="W11" i="2"/>
  <c r="D11" i="2"/>
  <c r="Y10" i="2"/>
  <c r="X10" i="2"/>
  <c r="W10" i="2"/>
  <c r="D10" i="2"/>
  <c r="Y9" i="2"/>
  <c r="X9" i="2"/>
  <c r="W9" i="2"/>
  <c r="D9" i="2"/>
  <c r="Y8" i="2"/>
  <c r="X8" i="2"/>
  <c r="W8" i="2"/>
  <c r="D8" i="2"/>
  <c r="Y7" i="2"/>
  <c r="W7" i="2"/>
  <c r="D7" i="2"/>
  <c r="Y6" i="2"/>
  <c r="X6" i="2"/>
  <c r="W6" i="2"/>
  <c r="D6" i="2"/>
  <c r="Y5" i="2"/>
  <c r="X5" i="2"/>
  <c r="W5" i="2"/>
  <c r="D5" i="2"/>
  <c r="Y4" i="2"/>
  <c r="X4" i="2"/>
  <c r="W4" i="2"/>
  <c r="D4" i="2"/>
  <c r="Y3" i="2"/>
  <c r="X3" i="2"/>
  <c r="W3" i="2"/>
  <c r="D3" i="2"/>
</calcChain>
</file>

<file path=xl/sharedStrings.xml><?xml version="1.0" encoding="utf-8"?>
<sst xmlns="http://schemas.openxmlformats.org/spreadsheetml/2006/main" count="168" uniqueCount="133">
  <si>
    <t>Isotope ratios</t>
  </si>
  <si>
    <t>Th, ppm</t>
  </si>
  <si>
    <t>U, ppm</t>
  </si>
  <si>
    <t>Th/U</t>
  </si>
  <si>
    <t>Disc*</t>
  </si>
  <si>
    <t>Disc**</t>
  </si>
  <si>
    <t>Best age</t>
  </si>
  <si>
    <t>LEN_1</t>
  </si>
  <si>
    <t>LEN_2</t>
  </si>
  <si>
    <t>LEN_3</t>
  </si>
  <si>
    <t>LEN_4</t>
  </si>
  <si>
    <t>LEN_5</t>
  </si>
  <si>
    <t>LEN_6</t>
  </si>
  <si>
    <t>LEN_7</t>
  </si>
  <si>
    <t>LEN_8</t>
  </si>
  <si>
    <t>LEN_9</t>
  </si>
  <si>
    <t>LEN_10</t>
  </si>
  <si>
    <t>LEN_11</t>
  </si>
  <si>
    <t>LEN_12</t>
  </si>
  <si>
    <t>LEN_13</t>
  </si>
  <si>
    <t>LEN_14</t>
  </si>
  <si>
    <t>LEN_15</t>
  </si>
  <si>
    <t>LEN_16</t>
  </si>
  <si>
    <t>LEN_17</t>
  </si>
  <si>
    <t>LEN_18</t>
  </si>
  <si>
    <t>LEN_19</t>
  </si>
  <si>
    <t>LEN_20</t>
  </si>
  <si>
    <t>LEN_21</t>
  </si>
  <si>
    <t>LEN_22</t>
  </si>
  <si>
    <t>LEN_23</t>
  </si>
  <si>
    <t>LEN_24</t>
  </si>
  <si>
    <t>LEN_25</t>
  </si>
  <si>
    <t>LEN_26</t>
  </si>
  <si>
    <t>LEN_27</t>
  </si>
  <si>
    <t>LEN_28</t>
  </si>
  <si>
    <t>LEN_29</t>
  </si>
  <si>
    <t>LEN_30</t>
  </si>
  <si>
    <t>LEN_31</t>
  </si>
  <si>
    <t>LEN_32</t>
  </si>
  <si>
    <t>LEN_33</t>
  </si>
  <si>
    <t>LEN_34</t>
  </si>
  <si>
    <t>LEN_35</t>
  </si>
  <si>
    <t>LEN_36</t>
  </si>
  <si>
    <t>LEN_37</t>
  </si>
  <si>
    <t>LEN_38</t>
  </si>
  <si>
    <t>LEN_39</t>
  </si>
  <si>
    <t>LEN_40</t>
  </si>
  <si>
    <t>LEN_41</t>
  </si>
  <si>
    <t>LEN_42</t>
  </si>
  <si>
    <t>LEN_43</t>
  </si>
  <si>
    <t>LEN_44</t>
  </si>
  <si>
    <t>LEN_45</t>
  </si>
  <si>
    <t>LEN_46</t>
  </si>
  <si>
    <t>LEN_47</t>
  </si>
  <si>
    <t>LEN_48</t>
  </si>
  <si>
    <t>LEN_49</t>
  </si>
  <si>
    <t>LEN_50</t>
  </si>
  <si>
    <t>LEN_51</t>
  </si>
  <si>
    <t>LEN_52</t>
  </si>
  <si>
    <t>LEN_53</t>
  </si>
  <si>
    <t>LEN_54</t>
  </si>
  <si>
    <t>LEN_55</t>
  </si>
  <si>
    <t>LEN_56</t>
  </si>
  <si>
    <t>LEN_57</t>
  </si>
  <si>
    <t>LEN_58</t>
  </si>
  <si>
    <t>LEN_59</t>
  </si>
  <si>
    <t>LEN_60</t>
  </si>
  <si>
    <t>RU_1</t>
  </si>
  <si>
    <t>RU_2</t>
  </si>
  <si>
    <t>RU_3</t>
  </si>
  <si>
    <t>RU_4</t>
  </si>
  <si>
    <t>RU_5</t>
  </si>
  <si>
    <t>RU_6</t>
  </si>
  <si>
    <t>RU_7</t>
  </si>
  <si>
    <t>RU_8</t>
  </si>
  <si>
    <t>RU_9</t>
  </si>
  <si>
    <t>RU_10</t>
  </si>
  <si>
    <t>RU_11</t>
  </si>
  <si>
    <t>RU_12</t>
  </si>
  <si>
    <t>RU_13</t>
  </si>
  <si>
    <t>RU_14</t>
  </si>
  <si>
    <t>RU_15</t>
  </si>
  <si>
    <t>RU_16</t>
  </si>
  <si>
    <t>RU_17</t>
  </si>
  <si>
    <t>RU_18</t>
  </si>
  <si>
    <t>RU_19</t>
  </si>
  <si>
    <t>RU_20</t>
  </si>
  <si>
    <t>RU_21</t>
  </si>
  <si>
    <t>RU_22</t>
  </si>
  <si>
    <t>RU_23</t>
  </si>
  <si>
    <t>RU_24</t>
  </si>
  <si>
    <t>RU_25</t>
  </si>
  <si>
    <t>RU_26</t>
  </si>
  <si>
    <t>RU_27</t>
  </si>
  <si>
    <t>RU_28</t>
  </si>
  <si>
    <t>RU_29</t>
  </si>
  <si>
    <t>RU_30</t>
  </si>
  <si>
    <t>RU_31</t>
  </si>
  <si>
    <t>RU_32</t>
  </si>
  <si>
    <t>RU_33</t>
  </si>
  <si>
    <t>RU_34</t>
  </si>
  <si>
    <t>RU_35</t>
  </si>
  <si>
    <t>RU_36</t>
  </si>
  <si>
    <t>RU_37</t>
  </si>
  <si>
    <t>RU_38</t>
  </si>
  <si>
    <t>RU_39</t>
  </si>
  <si>
    <t>RU_40</t>
  </si>
  <si>
    <t>RU_41</t>
  </si>
  <si>
    <t>RU_42</t>
  </si>
  <si>
    <t>RU_43</t>
  </si>
  <si>
    <t>RU_44</t>
  </si>
  <si>
    <t>RU_45</t>
  </si>
  <si>
    <t>RU_46</t>
  </si>
  <si>
    <t>RU_47</t>
  </si>
  <si>
    <t>RU_48</t>
  </si>
  <si>
    <t>RU_49</t>
  </si>
  <si>
    <t>RU_50</t>
  </si>
  <si>
    <t>RU_51</t>
  </si>
  <si>
    <t>RU_52</t>
  </si>
  <si>
    <t>RU_53</t>
  </si>
  <si>
    <t>RU_54</t>
  </si>
  <si>
    <t>RU_55</t>
  </si>
  <si>
    <t>RU_56</t>
  </si>
  <si>
    <t>RU_57</t>
  </si>
  <si>
    <t>RU_58</t>
  </si>
  <si>
    <t>RU_59</t>
  </si>
  <si>
    <t>RU_60</t>
  </si>
  <si>
    <t>Ages, Ma</t>
  </si>
  <si>
    <t>1σ</t>
  </si>
  <si>
    <r>
      <rPr>
        <b/>
        <i/>
        <vertAlign val="superscript"/>
        <sz val="10"/>
        <rFont val="Arial"/>
        <family val="2"/>
        <charset val="204"/>
      </rPr>
      <t>207</t>
    </r>
    <r>
      <rPr>
        <b/>
        <i/>
        <sz val="10"/>
        <rFont val="Arial"/>
        <family val="2"/>
        <charset val="204"/>
      </rPr>
      <t>Pb/</t>
    </r>
    <r>
      <rPr>
        <b/>
        <i/>
        <vertAlign val="superscript"/>
        <sz val="10"/>
        <rFont val="Arial"/>
        <family val="2"/>
        <charset val="204"/>
      </rPr>
      <t>206</t>
    </r>
    <r>
      <rPr>
        <b/>
        <i/>
        <sz val="10"/>
        <rFont val="Arial"/>
        <family val="2"/>
        <charset val="204"/>
      </rPr>
      <t>Pb</t>
    </r>
  </si>
  <si>
    <r>
      <rPr>
        <b/>
        <i/>
        <vertAlign val="superscript"/>
        <sz val="10"/>
        <rFont val="Arial"/>
        <family val="2"/>
        <charset val="204"/>
      </rPr>
      <t>206</t>
    </r>
    <r>
      <rPr>
        <b/>
        <i/>
        <sz val="10"/>
        <rFont val="Arial"/>
        <family val="2"/>
        <charset val="204"/>
      </rPr>
      <t>Pb/</t>
    </r>
    <r>
      <rPr>
        <b/>
        <i/>
        <vertAlign val="superscript"/>
        <sz val="10"/>
        <rFont val="Arial"/>
        <family val="2"/>
        <charset val="204"/>
      </rPr>
      <t>238</t>
    </r>
    <r>
      <rPr>
        <b/>
        <i/>
        <sz val="10"/>
        <rFont val="Arial"/>
        <family val="2"/>
        <charset val="204"/>
      </rPr>
      <t>U</t>
    </r>
  </si>
  <si>
    <r>
      <rPr>
        <b/>
        <i/>
        <vertAlign val="superscript"/>
        <sz val="10"/>
        <rFont val="Arial"/>
        <family val="2"/>
        <charset val="204"/>
      </rPr>
      <t>207</t>
    </r>
    <r>
      <rPr>
        <b/>
        <i/>
        <sz val="10"/>
        <rFont val="Arial"/>
        <family val="2"/>
        <charset val="204"/>
      </rPr>
      <t>Pb/</t>
    </r>
    <r>
      <rPr>
        <b/>
        <i/>
        <vertAlign val="superscript"/>
        <sz val="10"/>
        <rFont val="Arial"/>
        <family val="2"/>
        <charset val="204"/>
      </rPr>
      <t>235</t>
    </r>
    <r>
      <rPr>
        <b/>
        <i/>
        <sz val="10"/>
        <rFont val="Arial"/>
        <family val="2"/>
        <charset val="204"/>
      </rPr>
      <t>U</t>
    </r>
  </si>
  <si>
    <r>
      <rPr>
        <b/>
        <i/>
        <vertAlign val="superscript"/>
        <sz val="10"/>
        <rFont val="Arial"/>
        <family val="2"/>
        <charset val="204"/>
      </rPr>
      <t>208</t>
    </r>
    <r>
      <rPr>
        <b/>
        <i/>
        <sz val="10"/>
        <rFont val="Arial"/>
        <family val="2"/>
        <charset val="204"/>
      </rPr>
      <t>Pb/</t>
    </r>
    <r>
      <rPr>
        <b/>
        <i/>
        <vertAlign val="superscript"/>
        <sz val="10"/>
        <rFont val="Arial"/>
        <family val="2"/>
        <charset val="204"/>
      </rPr>
      <t>232</t>
    </r>
    <r>
      <rPr>
        <b/>
        <i/>
        <sz val="10"/>
        <rFont val="Arial"/>
        <family val="2"/>
        <charset val="204"/>
      </rPr>
      <t>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</si>
</sst>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trike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1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/>
    <xf numFmtId="1" fontId="2" fillId="0" borderId="0" xfId="1" applyNumberFormat="1" applyFont="1" applyFill="1" applyBorder="1"/>
    <xf numFmtId="164" fontId="2" fillId="0" borderId="0" xfId="1" applyNumberFormat="1" applyFont="1" applyFill="1" applyBorder="1"/>
    <xf numFmtId="0" fontId="3" fillId="0" borderId="0" xfId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/>
    <xf numFmtId="1" fontId="3" fillId="0" borderId="0" xfId="1" applyNumberFormat="1" applyFont="1" applyFill="1" applyBorder="1"/>
    <xf numFmtId="164" fontId="3" fillId="0" borderId="0" xfId="1" applyNumberFormat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kuzovatov/Current%20research/&#1053;&#1080;&#1078;&#1085;&#1077;&#1082;&#1086;&#1088;&#1086;&#1074;&#1086;-&#1084;&#1072;&#1085;&#1090;&#1080;&#1081;&#1085;&#1099;&#1077;%20&#1076;&#1077;&#1083;&#1072;/Shatsky/&#1094;&#1080;&#1088;&#1082;&#1086;&#1085;&#1086;&#1084;&#1077;&#1090;&#1088;&#1080;&#1103;/Nanjing%202020/RU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8"/>
      <sheetName val="PlotDat6"/>
      <sheetName val="PlotDat7"/>
      <sheetName val="PlotDat9"/>
      <sheetName val="PlotDat4"/>
      <sheetName val="PlotDat2"/>
      <sheetName val="PlotDat5"/>
      <sheetName val="U-Pb"/>
      <sheetName val="Trace"/>
      <sheetName val="Concordia5"/>
      <sheetName val="Concordia6"/>
      <sheetName val="Concordia3"/>
      <sheetName val="Concordia7"/>
      <sheetName val="ProbDens4"/>
      <sheetName val="PlotDat3"/>
      <sheetName val="Concordia4"/>
      <sheetName val="Hf"/>
      <sheetName val="ProbDens3"/>
      <sheetName val="eHfT-age"/>
      <sheetName val="HfT-age"/>
      <sheetName val="REE_1 (2)"/>
      <sheetName val="REE_1 (4)"/>
      <sheetName val="REE_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U74"/>
  <sheetViews>
    <sheetView topLeftCell="A10" zoomScale="85" zoomScaleNormal="85" workbookViewId="0">
      <pane xSplit="1" topLeftCell="B1" activePane="topRight" state="frozen"/>
      <selection pane="topRight" activeCell="AA47" sqref="AA47"/>
    </sheetView>
  </sheetViews>
  <sheetFormatPr defaultColWidth="12.7109375" defaultRowHeight="12.75" x14ac:dyDescent="0.2"/>
  <cols>
    <col min="1" max="1" width="7.5703125" style="8" bestFit="1" customWidth="1"/>
    <col min="2" max="2" width="9.85546875" style="8" bestFit="1" customWidth="1"/>
    <col min="3" max="3" width="8.85546875" style="8" bestFit="1" customWidth="1"/>
    <col min="4" max="4" width="8.85546875" style="5" customWidth="1"/>
    <col min="5" max="5" width="1.85546875" style="5" customWidth="1"/>
    <col min="6" max="6" width="13.42578125" style="8" bestFit="1" customWidth="1"/>
    <col min="7" max="7" width="6.7109375" style="8" bestFit="1" customWidth="1"/>
    <col min="8" max="8" width="12.140625" style="8" bestFit="1" customWidth="1"/>
    <col min="9" max="9" width="6.7109375" style="8" bestFit="1" customWidth="1"/>
    <col min="10" max="10" width="12.140625" style="8" bestFit="1" customWidth="1"/>
    <col min="11" max="11" width="6.7109375" style="8" bestFit="1" customWidth="1"/>
    <col min="12" max="12" width="13.140625" style="8" bestFit="1" customWidth="1"/>
    <col min="13" max="13" width="6.7109375" style="8" bestFit="1" customWidth="1"/>
    <col min="14" max="14" width="1.85546875" style="8" customWidth="1"/>
    <col min="15" max="15" width="13.42578125" style="8" bestFit="1" customWidth="1"/>
    <col min="16" max="16" width="4.5703125" style="8" bestFit="1" customWidth="1"/>
    <col min="17" max="17" width="12.140625" style="8" bestFit="1" customWidth="1"/>
    <col min="18" max="18" width="4.5703125" style="8" bestFit="1" customWidth="1"/>
    <col min="19" max="19" width="12.140625" style="8" bestFit="1" customWidth="1"/>
    <col min="20" max="20" width="4.5703125" style="8" bestFit="1" customWidth="1"/>
    <col min="21" max="21" width="13.140625" style="8" bestFit="1" customWidth="1"/>
    <col min="22" max="22" width="4.5703125" style="8" bestFit="1" customWidth="1"/>
    <col min="23" max="23" width="7" style="8" bestFit="1" customWidth="1"/>
    <col min="24" max="24" width="8.7109375" style="8" bestFit="1" customWidth="1"/>
    <col min="25" max="25" width="10.28515625" style="8" bestFit="1" customWidth="1"/>
    <col min="26" max="33" width="12.7109375" style="8"/>
    <col min="34" max="34" width="15" style="8" customWidth="1"/>
    <col min="35" max="258" width="12.7109375" style="8"/>
    <col min="259" max="259" width="18.42578125" style="8" customWidth="1"/>
    <col min="260" max="260" width="8.140625" style="8" customWidth="1"/>
    <col min="261" max="261" width="8.42578125" style="8" customWidth="1"/>
    <col min="262" max="277" width="12.7109375" style="8" customWidth="1"/>
    <col min="278" max="289" width="12.7109375" style="8"/>
    <col min="290" max="290" width="15" style="8" customWidth="1"/>
    <col min="291" max="514" width="12.7109375" style="8"/>
    <col min="515" max="515" width="18.42578125" style="8" customWidth="1"/>
    <col min="516" max="516" width="8.140625" style="8" customWidth="1"/>
    <col min="517" max="517" width="8.42578125" style="8" customWidth="1"/>
    <col min="518" max="533" width="12.7109375" style="8" customWidth="1"/>
    <col min="534" max="545" width="12.7109375" style="8"/>
    <col min="546" max="546" width="15" style="8" customWidth="1"/>
    <col min="547" max="770" width="12.7109375" style="8"/>
    <col min="771" max="771" width="18.42578125" style="8" customWidth="1"/>
    <col min="772" max="772" width="8.140625" style="8" customWidth="1"/>
    <col min="773" max="773" width="8.42578125" style="8" customWidth="1"/>
    <col min="774" max="789" width="12.7109375" style="8" customWidth="1"/>
    <col min="790" max="801" width="12.7109375" style="8"/>
    <col min="802" max="802" width="15" style="8" customWidth="1"/>
    <col min="803" max="1026" width="12.7109375" style="8"/>
    <col min="1027" max="1027" width="18.42578125" style="8" customWidth="1"/>
    <col min="1028" max="1028" width="8.140625" style="8" customWidth="1"/>
    <col min="1029" max="1029" width="8.42578125" style="8" customWidth="1"/>
    <col min="1030" max="1045" width="12.7109375" style="8" customWidth="1"/>
    <col min="1046" max="1057" width="12.7109375" style="8"/>
    <col min="1058" max="1058" width="15" style="8" customWidth="1"/>
    <col min="1059" max="1282" width="12.7109375" style="8"/>
    <col min="1283" max="1283" width="18.42578125" style="8" customWidth="1"/>
    <col min="1284" max="1284" width="8.140625" style="8" customWidth="1"/>
    <col min="1285" max="1285" width="8.42578125" style="8" customWidth="1"/>
    <col min="1286" max="1301" width="12.7109375" style="8" customWidth="1"/>
    <col min="1302" max="1313" width="12.7109375" style="8"/>
    <col min="1314" max="1314" width="15" style="8" customWidth="1"/>
    <col min="1315" max="1538" width="12.7109375" style="8"/>
    <col min="1539" max="1539" width="18.42578125" style="8" customWidth="1"/>
    <col min="1540" max="1540" width="8.140625" style="8" customWidth="1"/>
    <col min="1541" max="1541" width="8.42578125" style="8" customWidth="1"/>
    <col min="1542" max="1557" width="12.7109375" style="8" customWidth="1"/>
    <col min="1558" max="1569" width="12.7109375" style="8"/>
    <col min="1570" max="1570" width="15" style="8" customWidth="1"/>
    <col min="1571" max="1794" width="12.7109375" style="8"/>
    <col min="1795" max="1795" width="18.42578125" style="8" customWidth="1"/>
    <col min="1796" max="1796" width="8.140625" style="8" customWidth="1"/>
    <col min="1797" max="1797" width="8.42578125" style="8" customWidth="1"/>
    <col min="1798" max="1813" width="12.7109375" style="8" customWidth="1"/>
    <col min="1814" max="1825" width="12.7109375" style="8"/>
    <col min="1826" max="1826" width="15" style="8" customWidth="1"/>
    <col min="1827" max="2050" width="12.7109375" style="8"/>
    <col min="2051" max="2051" width="18.42578125" style="8" customWidth="1"/>
    <col min="2052" max="2052" width="8.140625" style="8" customWidth="1"/>
    <col min="2053" max="2053" width="8.42578125" style="8" customWidth="1"/>
    <col min="2054" max="2069" width="12.7109375" style="8" customWidth="1"/>
    <col min="2070" max="2081" width="12.7109375" style="8"/>
    <col min="2082" max="2082" width="15" style="8" customWidth="1"/>
    <col min="2083" max="2306" width="12.7109375" style="8"/>
    <col min="2307" max="2307" width="18.42578125" style="8" customWidth="1"/>
    <col min="2308" max="2308" width="8.140625" style="8" customWidth="1"/>
    <col min="2309" max="2309" width="8.42578125" style="8" customWidth="1"/>
    <col min="2310" max="2325" width="12.7109375" style="8" customWidth="1"/>
    <col min="2326" max="2337" width="12.7109375" style="8"/>
    <col min="2338" max="2338" width="15" style="8" customWidth="1"/>
    <col min="2339" max="2562" width="12.7109375" style="8"/>
    <col min="2563" max="2563" width="18.42578125" style="8" customWidth="1"/>
    <col min="2564" max="2564" width="8.140625" style="8" customWidth="1"/>
    <col min="2565" max="2565" width="8.42578125" style="8" customWidth="1"/>
    <col min="2566" max="2581" width="12.7109375" style="8" customWidth="1"/>
    <col min="2582" max="2593" width="12.7109375" style="8"/>
    <col min="2594" max="2594" width="15" style="8" customWidth="1"/>
    <col min="2595" max="2818" width="12.7109375" style="8"/>
    <col min="2819" max="2819" width="18.42578125" style="8" customWidth="1"/>
    <col min="2820" max="2820" width="8.140625" style="8" customWidth="1"/>
    <col min="2821" max="2821" width="8.42578125" style="8" customWidth="1"/>
    <col min="2822" max="2837" width="12.7109375" style="8" customWidth="1"/>
    <col min="2838" max="2849" width="12.7109375" style="8"/>
    <col min="2850" max="2850" width="15" style="8" customWidth="1"/>
    <col min="2851" max="3074" width="12.7109375" style="8"/>
    <col min="3075" max="3075" width="18.42578125" style="8" customWidth="1"/>
    <col min="3076" max="3076" width="8.140625" style="8" customWidth="1"/>
    <col min="3077" max="3077" width="8.42578125" style="8" customWidth="1"/>
    <col min="3078" max="3093" width="12.7109375" style="8" customWidth="1"/>
    <col min="3094" max="3105" width="12.7109375" style="8"/>
    <col min="3106" max="3106" width="15" style="8" customWidth="1"/>
    <col min="3107" max="3330" width="12.7109375" style="8"/>
    <col min="3331" max="3331" width="18.42578125" style="8" customWidth="1"/>
    <col min="3332" max="3332" width="8.140625" style="8" customWidth="1"/>
    <col min="3333" max="3333" width="8.42578125" style="8" customWidth="1"/>
    <col min="3334" max="3349" width="12.7109375" style="8" customWidth="1"/>
    <col min="3350" max="3361" width="12.7109375" style="8"/>
    <col min="3362" max="3362" width="15" style="8" customWidth="1"/>
    <col min="3363" max="3586" width="12.7109375" style="8"/>
    <col min="3587" max="3587" width="18.42578125" style="8" customWidth="1"/>
    <col min="3588" max="3588" width="8.140625" style="8" customWidth="1"/>
    <col min="3589" max="3589" width="8.42578125" style="8" customWidth="1"/>
    <col min="3590" max="3605" width="12.7109375" style="8" customWidth="1"/>
    <col min="3606" max="3617" width="12.7109375" style="8"/>
    <col min="3618" max="3618" width="15" style="8" customWidth="1"/>
    <col min="3619" max="3842" width="12.7109375" style="8"/>
    <col min="3843" max="3843" width="18.42578125" style="8" customWidth="1"/>
    <col min="3844" max="3844" width="8.140625" style="8" customWidth="1"/>
    <col min="3845" max="3845" width="8.42578125" style="8" customWidth="1"/>
    <col min="3846" max="3861" width="12.7109375" style="8" customWidth="1"/>
    <col min="3862" max="3873" width="12.7109375" style="8"/>
    <col min="3874" max="3874" width="15" style="8" customWidth="1"/>
    <col min="3875" max="4098" width="12.7109375" style="8"/>
    <col min="4099" max="4099" width="18.42578125" style="8" customWidth="1"/>
    <col min="4100" max="4100" width="8.140625" style="8" customWidth="1"/>
    <col min="4101" max="4101" width="8.42578125" style="8" customWidth="1"/>
    <col min="4102" max="4117" width="12.7109375" style="8" customWidth="1"/>
    <col min="4118" max="4129" width="12.7109375" style="8"/>
    <col min="4130" max="4130" width="15" style="8" customWidth="1"/>
    <col min="4131" max="4354" width="12.7109375" style="8"/>
    <col min="4355" max="4355" width="18.42578125" style="8" customWidth="1"/>
    <col min="4356" max="4356" width="8.140625" style="8" customWidth="1"/>
    <col min="4357" max="4357" width="8.42578125" style="8" customWidth="1"/>
    <col min="4358" max="4373" width="12.7109375" style="8" customWidth="1"/>
    <col min="4374" max="4385" width="12.7109375" style="8"/>
    <col min="4386" max="4386" width="15" style="8" customWidth="1"/>
    <col min="4387" max="4610" width="12.7109375" style="8"/>
    <col min="4611" max="4611" width="18.42578125" style="8" customWidth="1"/>
    <col min="4612" max="4612" width="8.140625" style="8" customWidth="1"/>
    <col min="4613" max="4613" width="8.42578125" style="8" customWidth="1"/>
    <col min="4614" max="4629" width="12.7109375" style="8" customWidth="1"/>
    <col min="4630" max="4641" width="12.7109375" style="8"/>
    <col min="4642" max="4642" width="15" style="8" customWidth="1"/>
    <col min="4643" max="4866" width="12.7109375" style="8"/>
    <col min="4867" max="4867" width="18.42578125" style="8" customWidth="1"/>
    <col min="4868" max="4868" width="8.140625" style="8" customWidth="1"/>
    <col min="4869" max="4869" width="8.42578125" style="8" customWidth="1"/>
    <col min="4870" max="4885" width="12.7109375" style="8" customWidth="1"/>
    <col min="4886" max="4897" width="12.7109375" style="8"/>
    <col min="4898" max="4898" width="15" style="8" customWidth="1"/>
    <col min="4899" max="5122" width="12.7109375" style="8"/>
    <col min="5123" max="5123" width="18.42578125" style="8" customWidth="1"/>
    <col min="5124" max="5124" width="8.140625" style="8" customWidth="1"/>
    <col min="5125" max="5125" width="8.42578125" style="8" customWidth="1"/>
    <col min="5126" max="5141" width="12.7109375" style="8" customWidth="1"/>
    <col min="5142" max="5153" width="12.7109375" style="8"/>
    <col min="5154" max="5154" width="15" style="8" customWidth="1"/>
    <col min="5155" max="5378" width="12.7109375" style="8"/>
    <col min="5379" max="5379" width="18.42578125" style="8" customWidth="1"/>
    <col min="5380" max="5380" width="8.140625" style="8" customWidth="1"/>
    <col min="5381" max="5381" width="8.42578125" style="8" customWidth="1"/>
    <col min="5382" max="5397" width="12.7109375" style="8" customWidth="1"/>
    <col min="5398" max="5409" width="12.7109375" style="8"/>
    <col min="5410" max="5410" width="15" style="8" customWidth="1"/>
    <col min="5411" max="5634" width="12.7109375" style="8"/>
    <col min="5635" max="5635" width="18.42578125" style="8" customWidth="1"/>
    <col min="5636" max="5636" width="8.140625" style="8" customWidth="1"/>
    <col min="5637" max="5637" width="8.42578125" style="8" customWidth="1"/>
    <col min="5638" max="5653" width="12.7109375" style="8" customWidth="1"/>
    <col min="5654" max="5665" width="12.7109375" style="8"/>
    <col min="5666" max="5666" width="15" style="8" customWidth="1"/>
    <col min="5667" max="5890" width="12.7109375" style="8"/>
    <col min="5891" max="5891" width="18.42578125" style="8" customWidth="1"/>
    <col min="5892" max="5892" width="8.140625" style="8" customWidth="1"/>
    <col min="5893" max="5893" width="8.42578125" style="8" customWidth="1"/>
    <col min="5894" max="5909" width="12.7109375" style="8" customWidth="1"/>
    <col min="5910" max="5921" width="12.7109375" style="8"/>
    <col min="5922" max="5922" width="15" style="8" customWidth="1"/>
    <col min="5923" max="6146" width="12.7109375" style="8"/>
    <col min="6147" max="6147" width="18.42578125" style="8" customWidth="1"/>
    <col min="6148" max="6148" width="8.140625" style="8" customWidth="1"/>
    <col min="6149" max="6149" width="8.42578125" style="8" customWidth="1"/>
    <col min="6150" max="6165" width="12.7109375" style="8" customWidth="1"/>
    <col min="6166" max="6177" width="12.7109375" style="8"/>
    <col min="6178" max="6178" width="15" style="8" customWidth="1"/>
    <col min="6179" max="6402" width="12.7109375" style="8"/>
    <col min="6403" max="6403" width="18.42578125" style="8" customWidth="1"/>
    <col min="6404" max="6404" width="8.140625" style="8" customWidth="1"/>
    <col min="6405" max="6405" width="8.42578125" style="8" customWidth="1"/>
    <col min="6406" max="6421" width="12.7109375" style="8" customWidth="1"/>
    <col min="6422" max="6433" width="12.7109375" style="8"/>
    <col min="6434" max="6434" width="15" style="8" customWidth="1"/>
    <col min="6435" max="6658" width="12.7109375" style="8"/>
    <col min="6659" max="6659" width="18.42578125" style="8" customWidth="1"/>
    <col min="6660" max="6660" width="8.140625" style="8" customWidth="1"/>
    <col min="6661" max="6661" width="8.42578125" style="8" customWidth="1"/>
    <col min="6662" max="6677" width="12.7109375" style="8" customWidth="1"/>
    <col min="6678" max="6689" width="12.7109375" style="8"/>
    <col min="6690" max="6690" width="15" style="8" customWidth="1"/>
    <col min="6691" max="6914" width="12.7109375" style="8"/>
    <col min="6915" max="6915" width="18.42578125" style="8" customWidth="1"/>
    <col min="6916" max="6916" width="8.140625" style="8" customWidth="1"/>
    <col min="6917" max="6917" width="8.42578125" style="8" customWidth="1"/>
    <col min="6918" max="6933" width="12.7109375" style="8" customWidth="1"/>
    <col min="6934" max="6945" width="12.7109375" style="8"/>
    <col min="6946" max="6946" width="15" style="8" customWidth="1"/>
    <col min="6947" max="7170" width="12.7109375" style="8"/>
    <col min="7171" max="7171" width="18.42578125" style="8" customWidth="1"/>
    <col min="7172" max="7172" width="8.140625" style="8" customWidth="1"/>
    <col min="7173" max="7173" width="8.42578125" style="8" customWidth="1"/>
    <col min="7174" max="7189" width="12.7109375" style="8" customWidth="1"/>
    <col min="7190" max="7201" width="12.7109375" style="8"/>
    <col min="7202" max="7202" width="15" style="8" customWidth="1"/>
    <col min="7203" max="7426" width="12.7109375" style="8"/>
    <col min="7427" max="7427" width="18.42578125" style="8" customWidth="1"/>
    <col min="7428" max="7428" width="8.140625" style="8" customWidth="1"/>
    <col min="7429" max="7429" width="8.42578125" style="8" customWidth="1"/>
    <col min="7430" max="7445" width="12.7109375" style="8" customWidth="1"/>
    <col min="7446" max="7457" width="12.7109375" style="8"/>
    <col min="7458" max="7458" width="15" style="8" customWidth="1"/>
    <col min="7459" max="7682" width="12.7109375" style="8"/>
    <col min="7683" max="7683" width="18.42578125" style="8" customWidth="1"/>
    <col min="7684" max="7684" width="8.140625" style="8" customWidth="1"/>
    <col min="7685" max="7685" width="8.42578125" style="8" customWidth="1"/>
    <col min="7686" max="7701" width="12.7109375" style="8" customWidth="1"/>
    <col min="7702" max="7713" width="12.7109375" style="8"/>
    <col min="7714" max="7714" width="15" style="8" customWidth="1"/>
    <col min="7715" max="7938" width="12.7109375" style="8"/>
    <col min="7939" max="7939" width="18.42578125" style="8" customWidth="1"/>
    <col min="7940" max="7940" width="8.140625" style="8" customWidth="1"/>
    <col min="7941" max="7941" width="8.42578125" style="8" customWidth="1"/>
    <col min="7942" max="7957" width="12.7109375" style="8" customWidth="1"/>
    <col min="7958" max="7969" width="12.7109375" style="8"/>
    <col min="7970" max="7970" width="15" style="8" customWidth="1"/>
    <col min="7971" max="8194" width="12.7109375" style="8"/>
    <col min="8195" max="8195" width="18.42578125" style="8" customWidth="1"/>
    <col min="8196" max="8196" width="8.140625" style="8" customWidth="1"/>
    <col min="8197" max="8197" width="8.42578125" style="8" customWidth="1"/>
    <col min="8198" max="8213" width="12.7109375" style="8" customWidth="1"/>
    <col min="8214" max="8225" width="12.7109375" style="8"/>
    <col min="8226" max="8226" width="15" style="8" customWidth="1"/>
    <col min="8227" max="8450" width="12.7109375" style="8"/>
    <col min="8451" max="8451" width="18.42578125" style="8" customWidth="1"/>
    <col min="8452" max="8452" width="8.140625" style="8" customWidth="1"/>
    <col min="8453" max="8453" width="8.42578125" style="8" customWidth="1"/>
    <col min="8454" max="8469" width="12.7109375" style="8" customWidth="1"/>
    <col min="8470" max="8481" width="12.7109375" style="8"/>
    <col min="8482" max="8482" width="15" style="8" customWidth="1"/>
    <col min="8483" max="8706" width="12.7109375" style="8"/>
    <col min="8707" max="8707" width="18.42578125" style="8" customWidth="1"/>
    <col min="8708" max="8708" width="8.140625" style="8" customWidth="1"/>
    <col min="8709" max="8709" width="8.42578125" style="8" customWidth="1"/>
    <col min="8710" max="8725" width="12.7109375" style="8" customWidth="1"/>
    <col min="8726" max="8737" width="12.7109375" style="8"/>
    <col min="8738" max="8738" width="15" style="8" customWidth="1"/>
    <col min="8739" max="8962" width="12.7109375" style="8"/>
    <col min="8963" max="8963" width="18.42578125" style="8" customWidth="1"/>
    <col min="8964" max="8964" width="8.140625" style="8" customWidth="1"/>
    <col min="8965" max="8965" width="8.42578125" style="8" customWidth="1"/>
    <col min="8966" max="8981" width="12.7109375" style="8" customWidth="1"/>
    <col min="8982" max="8993" width="12.7109375" style="8"/>
    <col min="8994" max="8994" width="15" style="8" customWidth="1"/>
    <col min="8995" max="9218" width="12.7109375" style="8"/>
    <col min="9219" max="9219" width="18.42578125" style="8" customWidth="1"/>
    <col min="9220" max="9220" width="8.140625" style="8" customWidth="1"/>
    <col min="9221" max="9221" width="8.42578125" style="8" customWidth="1"/>
    <col min="9222" max="9237" width="12.7109375" style="8" customWidth="1"/>
    <col min="9238" max="9249" width="12.7109375" style="8"/>
    <col min="9250" max="9250" width="15" style="8" customWidth="1"/>
    <col min="9251" max="9474" width="12.7109375" style="8"/>
    <col min="9475" max="9475" width="18.42578125" style="8" customWidth="1"/>
    <col min="9476" max="9476" width="8.140625" style="8" customWidth="1"/>
    <col min="9477" max="9477" width="8.42578125" style="8" customWidth="1"/>
    <col min="9478" max="9493" width="12.7109375" style="8" customWidth="1"/>
    <col min="9494" max="9505" width="12.7109375" style="8"/>
    <col min="9506" max="9506" width="15" style="8" customWidth="1"/>
    <col min="9507" max="9730" width="12.7109375" style="8"/>
    <col min="9731" max="9731" width="18.42578125" style="8" customWidth="1"/>
    <col min="9732" max="9732" width="8.140625" style="8" customWidth="1"/>
    <col min="9733" max="9733" width="8.42578125" style="8" customWidth="1"/>
    <col min="9734" max="9749" width="12.7109375" style="8" customWidth="1"/>
    <col min="9750" max="9761" width="12.7109375" style="8"/>
    <col min="9762" max="9762" width="15" style="8" customWidth="1"/>
    <col min="9763" max="9986" width="12.7109375" style="8"/>
    <col min="9987" max="9987" width="18.42578125" style="8" customWidth="1"/>
    <col min="9988" max="9988" width="8.140625" style="8" customWidth="1"/>
    <col min="9989" max="9989" width="8.42578125" style="8" customWidth="1"/>
    <col min="9990" max="10005" width="12.7109375" style="8" customWidth="1"/>
    <col min="10006" max="10017" width="12.7109375" style="8"/>
    <col min="10018" max="10018" width="15" style="8" customWidth="1"/>
    <col min="10019" max="10242" width="12.7109375" style="8"/>
    <col min="10243" max="10243" width="18.42578125" style="8" customWidth="1"/>
    <col min="10244" max="10244" width="8.140625" style="8" customWidth="1"/>
    <col min="10245" max="10245" width="8.42578125" style="8" customWidth="1"/>
    <col min="10246" max="10261" width="12.7109375" style="8" customWidth="1"/>
    <col min="10262" max="10273" width="12.7109375" style="8"/>
    <col min="10274" max="10274" width="15" style="8" customWidth="1"/>
    <col min="10275" max="10498" width="12.7109375" style="8"/>
    <col min="10499" max="10499" width="18.42578125" style="8" customWidth="1"/>
    <col min="10500" max="10500" width="8.140625" style="8" customWidth="1"/>
    <col min="10501" max="10501" width="8.42578125" style="8" customWidth="1"/>
    <col min="10502" max="10517" width="12.7109375" style="8" customWidth="1"/>
    <col min="10518" max="10529" width="12.7109375" style="8"/>
    <col min="10530" max="10530" width="15" style="8" customWidth="1"/>
    <col min="10531" max="10754" width="12.7109375" style="8"/>
    <col min="10755" max="10755" width="18.42578125" style="8" customWidth="1"/>
    <col min="10756" max="10756" width="8.140625" style="8" customWidth="1"/>
    <col min="10757" max="10757" width="8.42578125" style="8" customWidth="1"/>
    <col min="10758" max="10773" width="12.7109375" style="8" customWidth="1"/>
    <col min="10774" max="10785" width="12.7109375" style="8"/>
    <col min="10786" max="10786" width="15" style="8" customWidth="1"/>
    <col min="10787" max="11010" width="12.7109375" style="8"/>
    <col min="11011" max="11011" width="18.42578125" style="8" customWidth="1"/>
    <col min="11012" max="11012" width="8.140625" style="8" customWidth="1"/>
    <col min="11013" max="11013" width="8.42578125" style="8" customWidth="1"/>
    <col min="11014" max="11029" width="12.7109375" style="8" customWidth="1"/>
    <col min="11030" max="11041" width="12.7109375" style="8"/>
    <col min="11042" max="11042" width="15" style="8" customWidth="1"/>
    <col min="11043" max="11266" width="12.7109375" style="8"/>
    <col min="11267" max="11267" width="18.42578125" style="8" customWidth="1"/>
    <col min="11268" max="11268" width="8.140625" style="8" customWidth="1"/>
    <col min="11269" max="11269" width="8.42578125" style="8" customWidth="1"/>
    <col min="11270" max="11285" width="12.7109375" style="8" customWidth="1"/>
    <col min="11286" max="11297" width="12.7109375" style="8"/>
    <col min="11298" max="11298" width="15" style="8" customWidth="1"/>
    <col min="11299" max="11522" width="12.7109375" style="8"/>
    <col min="11523" max="11523" width="18.42578125" style="8" customWidth="1"/>
    <col min="11524" max="11524" width="8.140625" style="8" customWidth="1"/>
    <col min="11525" max="11525" width="8.42578125" style="8" customWidth="1"/>
    <col min="11526" max="11541" width="12.7109375" style="8" customWidth="1"/>
    <col min="11542" max="11553" width="12.7109375" style="8"/>
    <col min="11554" max="11554" width="15" style="8" customWidth="1"/>
    <col min="11555" max="11778" width="12.7109375" style="8"/>
    <col min="11779" max="11779" width="18.42578125" style="8" customWidth="1"/>
    <col min="11780" max="11780" width="8.140625" style="8" customWidth="1"/>
    <col min="11781" max="11781" width="8.42578125" style="8" customWidth="1"/>
    <col min="11782" max="11797" width="12.7109375" style="8" customWidth="1"/>
    <col min="11798" max="11809" width="12.7109375" style="8"/>
    <col min="11810" max="11810" width="15" style="8" customWidth="1"/>
    <col min="11811" max="12034" width="12.7109375" style="8"/>
    <col min="12035" max="12035" width="18.42578125" style="8" customWidth="1"/>
    <col min="12036" max="12036" width="8.140625" style="8" customWidth="1"/>
    <col min="12037" max="12037" width="8.42578125" style="8" customWidth="1"/>
    <col min="12038" max="12053" width="12.7109375" style="8" customWidth="1"/>
    <col min="12054" max="12065" width="12.7109375" style="8"/>
    <col min="12066" max="12066" width="15" style="8" customWidth="1"/>
    <col min="12067" max="12290" width="12.7109375" style="8"/>
    <col min="12291" max="12291" width="18.42578125" style="8" customWidth="1"/>
    <col min="12292" max="12292" width="8.140625" style="8" customWidth="1"/>
    <col min="12293" max="12293" width="8.42578125" style="8" customWidth="1"/>
    <col min="12294" max="12309" width="12.7109375" style="8" customWidth="1"/>
    <col min="12310" max="12321" width="12.7109375" style="8"/>
    <col min="12322" max="12322" width="15" style="8" customWidth="1"/>
    <col min="12323" max="12546" width="12.7109375" style="8"/>
    <col min="12547" max="12547" width="18.42578125" style="8" customWidth="1"/>
    <col min="12548" max="12548" width="8.140625" style="8" customWidth="1"/>
    <col min="12549" max="12549" width="8.42578125" style="8" customWidth="1"/>
    <col min="12550" max="12565" width="12.7109375" style="8" customWidth="1"/>
    <col min="12566" max="12577" width="12.7109375" style="8"/>
    <col min="12578" max="12578" width="15" style="8" customWidth="1"/>
    <col min="12579" max="12802" width="12.7109375" style="8"/>
    <col min="12803" max="12803" width="18.42578125" style="8" customWidth="1"/>
    <col min="12804" max="12804" width="8.140625" style="8" customWidth="1"/>
    <col min="12805" max="12805" width="8.42578125" style="8" customWidth="1"/>
    <col min="12806" max="12821" width="12.7109375" style="8" customWidth="1"/>
    <col min="12822" max="12833" width="12.7109375" style="8"/>
    <col min="12834" max="12834" width="15" style="8" customWidth="1"/>
    <col min="12835" max="13058" width="12.7109375" style="8"/>
    <col min="13059" max="13059" width="18.42578125" style="8" customWidth="1"/>
    <col min="13060" max="13060" width="8.140625" style="8" customWidth="1"/>
    <col min="13061" max="13061" width="8.42578125" style="8" customWidth="1"/>
    <col min="13062" max="13077" width="12.7109375" style="8" customWidth="1"/>
    <col min="13078" max="13089" width="12.7109375" style="8"/>
    <col min="13090" max="13090" width="15" style="8" customWidth="1"/>
    <col min="13091" max="13314" width="12.7109375" style="8"/>
    <col min="13315" max="13315" width="18.42578125" style="8" customWidth="1"/>
    <col min="13316" max="13316" width="8.140625" style="8" customWidth="1"/>
    <col min="13317" max="13317" width="8.42578125" style="8" customWidth="1"/>
    <col min="13318" max="13333" width="12.7109375" style="8" customWidth="1"/>
    <col min="13334" max="13345" width="12.7109375" style="8"/>
    <col min="13346" max="13346" width="15" style="8" customWidth="1"/>
    <col min="13347" max="13570" width="12.7109375" style="8"/>
    <col min="13571" max="13571" width="18.42578125" style="8" customWidth="1"/>
    <col min="13572" max="13572" width="8.140625" style="8" customWidth="1"/>
    <col min="13573" max="13573" width="8.42578125" style="8" customWidth="1"/>
    <col min="13574" max="13589" width="12.7109375" style="8" customWidth="1"/>
    <col min="13590" max="13601" width="12.7109375" style="8"/>
    <col min="13602" max="13602" width="15" style="8" customWidth="1"/>
    <col min="13603" max="13826" width="12.7109375" style="8"/>
    <col min="13827" max="13827" width="18.42578125" style="8" customWidth="1"/>
    <col min="13828" max="13828" width="8.140625" style="8" customWidth="1"/>
    <col min="13829" max="13829" width="8.42578125" style="8" customWidth="1"/>
    <col min="13830" max="13845" width="12.7109375" style="8" customWidth="1"/>
    <col min="13846" max="13857" width="12.7109375" style="8"/>
    <col min="13858" max="13858" width="15" style="8" customWidth="1"/>
    <col min="13859" max="14082" width="12.7109375" style="8"/>
    <col min="14083" max="14083" width="18.42578125" style="8" customWidth="1"/>
    <col min="14084" max="14084" width="8.140625" style="8" customWidth="1"/>
    <col min="14085" max="14085" width="8.42578125" style="8" customWidth="1"/>
    <col min="14086" max="14101" width="12.7109375" style="8" customWidth="1"/>
    <col min="14102" max="14113" width="12.7109375" style="8"/>
    <col min="14114" max="14114" width="15" style="8" customWidth="1"/>
    <col min="14115" max="14338" width="12.7109375" style="8"/>
    <col min="14339" max="14339" width="18.42578125" style="8" customWidth="1"/>
    <col min="14340" max="14340" width="8.140625" style="8" customWidth="1"/>
    <col min="14341" max="14341" width="8.42578125" style="8" customWidth="1"/>
    <col min="14342" max="14357" width="12.7109375" style="8" customWidth="1"/>
    <col min="14358" max="14369" width="12.7109375" style="8"/>
    <col min="14370" max="14370" width="15" style="8" customWidth="1"/>
    <col min="14371" max="14594" width="12.7109375" style="8"/>
    <col min="14595" max="14595" width="18.42578125" style="8" customWidth="1"/>
    <col min="14596" max="14596" width="8.140625" style="8" customWidth="1"/>
    <col min="14597" max="14597" width="8.42578125" style="8" customWidth="1"/>
    <col min="14598" max="14613" width="12.7109375" style="8" customWidth="1"/>
    <col min="14614" max="14625" width="12.7109375" style="8"/>
    <col min="14626" max="14626" width="15" style="8" customWidth="1"/>
    <col min="14627" max="14850" width="12.7109375" style="8"/>
    <col min="14851" max="14851" width="18.42578125" style="8" customWidth="1"/>
    <col min="14852" max="14852" width="8.140625" style="8" customWidth="1"/>
    <col min="14853" max="14853" width="8.42578125" style="8" customWidth="1"/>
    <col min="14854" max="14869" width="12.7109375" style="8" customWidth="1"/>
    <col min="14870" max="14881" width="12.7109375" style="8"/>
    <col min="14882" max="14882" width="15" style="8" customWidth="1"/>
    <col min="14883" max="15106" width="12.7109375" style="8"/>
    <col min="15107" max="15107" width="18.42578125" style="8" customWidth="1"/>
    <col min="15108" max="15108" width="8.140625" style="8" customWidth="1"/>
    <col min="15109" max="15109" width="8.42578125" style="8" customWidth="1"/>
    <col min="15110" max="15125" width="12.7109375" style="8" customWidth="1"/>
    <col min="15126" max="15137" width="12.7109375" style="8"/>
    <col min="15138" max="15138" width="15" style="8" customWidth="1"/>
    <col min="15139" max="15362" width="12.7109375" style="8"/>
    <col min="15363" max="15363" width="18.42578125" style="8" customWidth="1"/>
    <col min="15364" max="15364" width="8.140625" style="8" customWidth="1"/>
    <col min="15365" max="15365" width="8.42578125" style="8" customWidth="1"/>
    <col min="15366" max="15381" width="12.7109375" style="8" customWidth="1"/>
    <col min="15382" max="15393" width="12.7109375" style="8"/>
    <col min="15394" max="15394" width="15" style="8" customWidth="1"/>
    <col min="15395" max="15618" width="12.7109375" style="8"/>
    <col min="15619" max="15619" width="18.42578125" style="8" customWidth="1"/>
    <col min="15620" max="15620" width="8.140625" style="8" customWidth="1"/>
    <col min="15621" max="15621" width="8.42578125" style="8" customWidth="1"/>
    <col min="15622" max="15637" width="12.7109375" style="8" customWidth="1"/>
    <col min="15638" max="15649" width="12.7109375" style="8"/>
    <col min="15650" max="15650" width="15" style="8" customWidth="1"/>
    <col min="15651" max="15874" width="12.7109375" style="8"/>
    <col min="15875" max="15875" width="18.42578125" style="8" customWidth="1"/>
    <col min="15876" max="15876" width="8.140625" style="8" customWidth="1"/>
    <col min="15877" max="15877" width="8.42578125" style="8" customWidth="1"/>
    <col min="15878" max="15893" width="12.7109375" style="8" customWidth="1"/>
    <col min="15894" max="15905" width="12.7109375" style="8"/>
    <col min="15906" max="15906" width="15" style="8" customWidth="1"/>
    <col min="15907" max="16130" width="12.7109375" style="8"/>
    <col min="16131" max="16131" width="18.42578125" style="8" customWidth="1"/>
    <col min="16132" max="16132" width="8.140625" style="8" customWidth="1"/>
    <col min="16133" max="16133" width="8.42578125" style="8" customWidth="1"/>
    <col min="16134" max="16149" width="12.7109375" style="8" customWidth="1"/>
    <col min="16150" max="16161" width="12.7109375" style="8"/>
    <col min="16162" max="16162" width="15" style="8" customWidth="1"/>
    <col min="16163" max="16384" width="12.7109375" style="8"/>
  </cols>
  <sheetData>
    <row r="1" spans="1:47" s="17" customFormat="1" x14ac:dyDescent="0.2">
      <c r="B1" s="18"/>
      <c r="C1" s="18"/>
      <c r="D1" s="18"/>
      <c r="F1" s="19" t="s">
        <v>0</v>
      </c>
      <c r="G1" s="19"/>
      <c r="H1" s="19"/>
      <c r="I1" s="19"/>
      <c r="J1" s="19"/>
      <c r="K1" s="19"/>
      <c r="L1" s="19"/>
      <c r="M1" s="19"/>
      <c r="O1" s="19" t="s">
        <v>127</v>
      </c>
      <c r="P1" s="19"/>
      <c r="Q1" s="19"/>
      <c r="R1" s="19"/>
      <c r="S1" s="19"/>
      <c r="T1" s="19"/>
      <c r="U1" s="19"/>
      <c r="V1" s="19"/>
      <c r="W1" s="18"/>
      <c r="X1" s="18"/>
      <c r="Y1" s="18"/>
    </row>
    <row r="2" spans="1:47" s="17" customFormat="1" ht="14.25" x14ac:dyDescent="0.2">
      <c r="A2" s="18"/>
      <c r="B2" s="18" t="s">
        <v>1</v>
      </c>
      <c r="C2" s="18" t="s">
        <v>2</v>
      </c>
      <c r="D2" s="18" t="s">
        <v>3</v>
      </c>
      <c r="F2" s="18" t="s">
        <v>129</v>
      </c>
      <c r="G2" s="18" t="s">
        <v>128</v>
      </c>
      <c r="H2" s="18" t="s">
        <v>130</v>
      </c>
      <c r="I2" s="18" t="s">
        <v>128</v>
      </c>
      <c r="J2" s="18" t="s">
        <v>131</v>
      </c>
      <c r="K2" s="18" t="s">
        <v>128</v>
      </c>
      <c r="L2" s="18" t="s">
        <v>132</v>
      </c>
      <c r="M2" s="18" t="s">
        <v>128</v>
      </c>
      <c r="O2" s="18" t="s">
        <v>129</v>
      </c>
      <c r="P2" s="18" t="s">
        <v>128</v>
      </c>
      <c r="Q2" s="18" t="s">
        <v>130</v>
      </c>
      <c r="R2" s="18" t="s">
        <v>128</v>
      </c>
      <c r="S2" s="18" t="s">
        <v>131</v>
      </c>
      <c r="T2" s="18" t="s">
        <v>128</v>
      </c>
      <c r="U2" s="18" t="s">
        <v>132</v>
      </c>
      <c r="V2" s="18" t="s">
        <v>128</v>
      </c>
      <c r="W2" s="18" t="s">
        <v>4</v>
      </c>
      <c r="X2" s="18" t="s">
        <v>5</v>
      </c>
      <c r="Y2" s="18" t="s">
        <v>6</v>
      </c>
      <c r="AB2" s="20"/>
      <c r="AC2" s="20"/>
      <c r="AD2" s="20"/>
      <c r="AE2" s="20"/>
      <c r="AG2" s="20"/>
      <c r="AH2" s="20"/>
      <c r="AI2" s="20"/>
      <c r="AJ2" s="20"/>
      <c r="AK2" s="20"/>
      <c r="AL2" s="20"/>
    </row>
    <row r="3" spans="1:47" x14ac:dyDescent="0.2">
      <c r="A3" s="5" t="s">
        <v>7</v>
      </c>
      <c r="B3" s="2">
        <v>29.61</v>
      </c>
      <c r="C3" s="2">
        <v>47.07</v>
      </c>
      <c r="D3" s="6">
        <f>B3/C3</f>
        <v>0.62906309751434031</v>
      </c>
      <c r="E3" s="6"/>
      <c r="F3" s="7">
        <v>6.7290000000000003E-2</v>
      </c>
      <c r="G3" s="7">
        <v>2.7000000000000001E-3</v>
      </c>
      <c r="H3" s="7">
        <v>0.14842</v>
      </c>
      <c r="I3" s="7">
        <v>2.7299999999999998E-3</v>
      </c>
      <c r="J3" s="7">
        <v>1.3770100000000001</v>
      </c>
      <c r="K3" s="7">
        <v>5.4579999999999997E-2</v>
      </c>
      <c r="L3" s="7">
        <v>4.4999999999999998E-2</v>
      </c>
      <c r="M3" s="7">
        <v>3.0699999999999998E-3</v>
      </c>
      <c r="N3" s="7"/>
      <c r="O3" s="1">
        <v>846.8</v>
      </c>
      <c r="P3" s="1">
        <v>81.209999999999994</v>
      </c>
      <c r="Q3" s="1">
        <v>892.1</v>
      </c>
      <c r="R3" s="1">
        <v>15.33</v>
      </c>
      <c r="S3" s="1">
        <v>879.2</v>
      </c>
      <c r="T3" s="1">
        <v>23.32</v>
      </c>
      <c r="U3" s="1">
        <v>889.8</v>
      </c>
      <c r="V3" s="1">
        <v>59.35</v>
      </c>
      <c r="W3" s="2">
        <f>((Q3/S3)-1)*100</f>
        <v>1.4672429481346727</v>
      </c>
      <c r="X3" s="2">
        <f>((Q3/O3)-1)*100</f>
        <v>5.3495512517713895</v>
      </c>
      <c r="Y3" s="1">
        <f>Q3</f>
        <v>892.1</v>
      </c>
      <c r="Z3" s="1"/>
      <c r="AG3" s="9"/>
      <c r="AH3" s="9"/>
      <c r="AU3" s="10"/>
    </row>
    <row r="4" spans="1:47" x14ac:dyDescent="0.2">
      <c r="A4" s="5" t="s">
        <v>8</v>
      </c>
      <c r="B4" s="2">
        <v>79.8</v>
      </c>
      <c r="C4" s="1">
        <v>162.31</v>
      </c>
      <c r="D4" s="6">
        <f>B4/C4</f>
        <v>0.49165177746287964</v>
      </c>
      <c r="E4" s="6"/>
      <c r="F4" s="7">
        <v>0.11797000000000001</v>
      </c>
      <c r="G4" s="7">
        <v>2.2699999999999999E-3</v>
      </c>
      <c r="H4" s="7">
        <v>0.34337000000000001</v>
      </c>
      <c r="I4" s="7">
        <v>5.0699999999999999E-3</v>
      </c>
      <c r="J4" s="7">
        <v>5.5849900000000003</v>
      </c>
      <c r="K4" s="7">
        <v>0.11565</v>
      </c>
      <c r="L4" s="7">
        <v>9.7320000000000004E-2</v>
      </c>
      <c r="M4" s="7">
        <v>6.0800000000000003E-3</v>
      </c>
      <c r="N4" s="7"/>
      <c r="O4" s="1">
        <v>1925.7</v>
      </c>
      <c r="P4" s="1">
        <v>34.04</v>
      </c>
      <c r="Q4" s="1">
        <v>1902.9</v>
      </c>
      <c r="R4" s="1">
        <v>24.35</v>
      </c>
      <c r="S4" s="1">
        <v>1913.8</v>
      </c>
      <c r="T4" s="1">
        <v>17.829999999999998</v>
      </c>
      <c r="U4" s="1">
        <v>1877.1</v>
      </c>
      <c r="V4" s="1">
        <v>112.05</v>
      </c>
      <c r="W4" s="2">
        <f t="shared" ref="W4:W62" si="0">((Q4/S4)-1)*100</f>
        <v>-0.56954749712613273</v>
      </c>
      <c r="X4" s="2">
        <f t="shared" ref="X4:X62" si="1">((Q4/O4)-1)*100</f>
        <v>-1.1839850443994382</v>
      </c>
      <c r="Y4" s="1">
        <f>O4</f>
        <v>1925.7</v>
      </c>
      <c r="Z4" s="1"/>
      <c r="AG4" s="9"/>
      <c r="AH4" s="9"/>
      <c r="AU4" s="10"/>
    </row>
    <row r="5" spans="1:47" x14ac:dyDescent="0.2">
      <c r="A5" s="5" t="s">
        <v>9</v>
      </c>
      <c r="B5" s="2">
        <v>60.59</v>
      </c>
      <c r="C5" s="1">
        <v>379.4</v>
      </c>
      <c r="D5" s="6">
        <f>B5/C5</f>
        <v>0.15969952556668426</v>
      </c>
      <c r="E5" s="6"/>
      <c r="F5" s="7">
        <v>5.3289999999999997E-2</v>
      </c>
      <c r="G5" s="7">
        <v>1.65E-3</v>
      </c>
      <c r="H5" s="7">
        <v>4.5580000000000002E-2</v>
      </c>
      <c r="I5" s="7">
        <v>7.2000000000000005E-4</v>
      </c>
      <c r="J5" s="7">
        <v>0.33490999999999999</v>
      </c>
      <c r="K5" s="7">
        <v>1.0489999999999999E-2</v>
      </c>
      <c r="L5" s="7">
        <v>1.507E-2</v>
      </c>
      <c r="M5" s="7">
        <v>1.07E-3</v>
      </c>
      <c r="N5" s="7"/>
      <c r="O5" s="1">
        <v>341.2</v>
      </c>
      <c r="P5" s="1">
        <v>68.69</v>
      </c>
      <c r="Q5" s="1">
        <v>287.3</v>
      </c>
      <c r="R5" s="1">
        <v>4.46</v>
      </c>
      <c r="S5" s="1">
        <v>293.3</v>
      </c>
      <c r="T5" s="1">
        <v>7.98</v>
      </c>
      <c r="U5" s="1">
        <v>302.3</v>
      </c>
      <c r="V5" s="1">
        <v>21.32</v>
      </c>
      <c r="W5" s="2">
        <f t="shared" si="0"/>
        <v>-2.0456870098874869</v>
      </c>
      <c r="X5" s="2">
        <f t="shared" si="1"/>
        <v>-15.797186400937857</v>
      </c>
      <c r="Y5" s="1">
        <f>Q5</f>
        <v>287.3</v>
      </c>
      <c r="Z5" s="1"/>
      <c r="AG5" s="9"/>
      <c r="AH5" s="9"/>
      <c r="AU5" s="10"/>
    </row>
    <row r="6" spans="1:47" x14ac:dyDescent="0.2">
      <c r="A6" s="5" t="s">
        <v>10</v>
      </c>
      <c r="B6" s="2">
        <v>23.75</v>
      </c>
      <c r="C6" s="1">
        <v>111.69</v>
      </c>
      <c r="D6" s="6">
        <f>B6/C6</f>
        <v>0.21264213447936253</v>
      </c>
      <c r="E6" s="6"/>
      <c r="F6" s="7">
        <v>0.11969</v>
      </c>
      <c r="G6" s="7">
        <v>2.4399999999999999E-3</v>
      </c>
      <c r="H6" s="7">
        <v>0.34492</v>
      </c>
      <c r="I6" s="7">
        <v>5.2199999999999998E-3</v>
      </c>
      <c r="J6" s="7">
        <v>5.69191</v>
      </c>
      <c r="K6" s="7">
        <v>0.12354</v>
      </c>
      <c r="L6" s="7">
        <v>9.801E-2</v>
      </c>
      <c r="M6" s="7">
        <v>6.4400000000000004E-3</v>
      </c>
      <c r="N6" s="7"/>
      <c r="O6" s="1">
        <v>1951.6</v>
      </c>
      <c r="P6" s="1">
        <v>36.01</v>
      </c>
      <c r="Q6" s="1">
        <v>1910.3</v>
      </c>
      <c r="R6" s="1">
        <v>25.02</v>
      </c>
      <c r="S6" s="1">
        <v>1930.1</v>
      </c>
      <c r="T6" s="1">
        <v>18.75</v>
      </c>
      <c r="U6" s="1">
        <v>1889.7</v>
      </c>
      <c r="V6" s="1">
        <v>118.47</v>
      </c>
      <c r="W6" s="2">
        <f t="shared" si="0"/>
        <v>-1.0258535827159188</v>
      </c>
      <c r="X6" s="2">
        <f t="shared" si="1"/>
        <v>-2.1162123385939702</v>
      </c>
      <c r="Y6" s="1">
        <f>O6</f>
        <v>1951.6</v>
      </c>
      <c r="Z6" s="1"/>
      <c r="AG6" s="9"/>
      <c r="AH6" s="9"/>
      <c r="AU6" s="10"/>
    </row>
    <row r="7" spans="1:47" s="14" customFormat="1" x14ac:dyDescent="0.2">
      <c r="A7" s="11" t="s">
        <v>11</v>
      </c>
      <c r="B7" s="12">
        <v>9.83</v>
      </c>
      <c r="C7" s="12">
        <v>17.66</v>
      </c>
      <c r="D7" s="12">
        <f>B7/C7</f>
        <v>0.55662514156285392</v>
      </c>
      <c r="E7" s="12"/>
      <c r="F7" s="13">
        <v>2.7529999999999999E-2</v>
      </c>
      <c r="G7" s="13">
        <v>2.8070000000000001E-2</v>
      </c>
      <c r="H7" s="13">
        <v>4.3150000000000001E-2</v>
      </c>
      <c r="I7" s="13">
        <v>1.64E-3</v>
      </c>
      <c r="J7" s="13">
        <v>0.16381000000000001</v>
      </c>
      <c r="K7" s="13">
        <v>0.16694000000000001</v>
      </c>
      <c r="L7" s="13">
        <v>1.259E-2</v>
      </c>
      <c r="M7" s="13">
        <v>1.47E-3</v>
      </c>
      <c r="N7" s="13"/>
      <c r="O7" s="3">
        <v>0.1</v>
      </c>
      <c r="P7" s="3">
        <v>436.35</v>
      </c>
      <c r="Q7" s="3">
        <v>272.3</v>
      </c>
      <c r="R7" s="3">
        <v>10.130000000000001</v>
      </c>
      <c r="S7" s="3">
        <v>154</v>
      </c>
      <c r="T7" s="3">
        <v>145.65</v>
      </c>
      <c r="U7" s="3">
        <v>252.8</v>
      </c>
      <c r="V7" s="3">
        <v>29.25</v>
      </c>
      <c r="W7" s="4">
        <f t="shared" si="0"/>
        <v>76.818181818181827</v>
      </c>
      <c r="X7" s="4"/>
      <c r="Y7" s="3">
        <f t="shared" ref="Y7:Y17" si="2">Q7</f>
        <v>272.3</v>
      </c>
      <c r="Z7" s="3"/>
      <c r="AG7" s="15"/>
      <c r="AH7" s="15"/>
      <c r="AU7" s="16"/>
    </row>
    <row r="8" spans="1:47" x14ac:dyDescent="0.2">
      <c r="A8" s="5" t="s">
        <v>12</v>
      </c>
      <c r="B8" s="2">
        <v>15.3</v>
      </c>
      <c r="C8" s="2">
        <v>28.84</v>
      </c>
      <c r="D8" s="6">
        <f>B8/C8</f>
        <v>0.53051317614424409</v>
      </c>
      <c r="E8" s="6"/>
      <c r="F8" s="7">
        <v>5.2810000000000003E-2</v>
      </c>
      <c r="G8" s="7">
        <v>5.3499999999999997E-3</v>
      </c>
      <c r="H8" s="7">
        <v>4.2349999999999999E-2</v>
      </c>
      <c r="I8" s="7">
        <v>1.31E-3</v>
      </c>
      <c r="J8" s="7">
        <v>0.30835000000000001</v>
      </c>
      <c r="K8" s="7">
        <v>3.0249999999999999E-2</v>
      </c>
      <c r="L8" s="7">
        <v>1.268E-2</v>
      </c>
      <c r="M8" s="7">
        <v>1.2600000000000001E-3</v>
      </c>
      <c r="N8" s="7"/>
      <c r="O8" s="1">
        <v>320.8</v>
      </c>
      <c r="P8" s="1">
        <v>214.62</v>
      </c>
      <c r="Q8" s="1">
        <v>267.39999999999998</v>
      </c>
      <c r="R8" s="1">
        <v>8.1300000000000008</v>
      </c>
      <c r="S8" s="1">
        <v>272.89999999999998</v>
      </c>
      <c r="T8" s="1">
        <v>23.48</v>
      </c>
      <c r="U8" s="1">
        <v>254.6</v>
      </c>
      <c r="V8" s="1">
        <v>25.17</v>
      </c>
      <c r="W8" s="2">
        <f t="shared" si="0"/>
        <v>-2.0153902528398659</v>
      </c>
      <c r="X8" s="2">
        <f t="shared" si="1"/>
        <v>-16.645885286783056</v>
      </c>
      <c r="Y8" s="1">
        <f t="shared" si="2"/>
        <v>267.39999999999998</v>
      </c>
      <c r="Z8" s="1"/>
      <c r="AG8" s="9"/>
      <c r="AH8" s="9"/>
    </row>
    <row r="9" spans="1:47" x14ac:dyDescent="0.2">
      <c r="A9" s="5" t="s">
        <v>13</v>
      </c>
      <c r="B9" s="2">
        <v>35.51</v>
      </c>
      <c r="C9" s="1">
        <v>210.3</v>
      </c>
      <c r="D9" s="6">
        <f>B9/C9</f>
        <v>0.1688540180694246</v>
      </c>
      <c r="E9" s="6"/>
      <c r="F9" s="7">
        <v>4.795E-2</v>
      </c>
      <c r="G9" s="7">
        <v>2.8900000000000002E-3</v>
      </c>
      <c r="H9" s="7">
        <v>1.975E-2</v>
      </c>
      <c r="I9" s="7">
        <v>4.0999999999999999E-4</v>
      </c>
      <c r="J9" s="7">
        <v>0.13058</v>
      </c>
      <c r="K9" s="7">
        <v>7.7099999999999998E-3</v>
      </c>
      <c r="L9" s="7">
        <v>6.4099999999999999E-3</v>
      </c>
      <c r="M9" s="7">
        <v>6.0999999999999997E-4</v>
      </c>
      <c r="N9" s="7"/>
      <c r="O9" s="1">
        <v>95.5</v>
      </c>
      <c r="P9" s="1">
        <v>138</v>
      </c>
      <c r="Q9" s="1">
        <v>126.1</v>
      </c>
      <c r="R9" s="1">
        <v>2.59</v>
      </c>
      <c r="S9" s="1">
        <v>124.6</v>
      </c>
      <c r="T9" s="1">
        <v>6.92</v>
      </c>
      <c r="U9" s="1">
        <v>129.19999999999999</v>
      </c>
      <c r="V9" s="1">
        <v>12.35</v>
      </c>
      <c r="W9" s="2">
        <f t="shared" si="0"/>
        <v>1.2038523274478408</v>
      </c>
      <c r="X9" s="2">
        <f t="shared" si="1"/>
        <v>32.041884816753921</v>
      </c>
      <c r="Y9" s="1">
        <f t="shared" si="2"/>
        <v>126.1</v>
      </c>
      <c r="Z9" s="1"/>
      <c r="AG9" s="9"/>
      <c r="AH9" s="9"/>
      <c r="AU9" s="10"/>
    </row>
    <row r="10" spans="1:47" x14ac:dyDescent="0.2">
      <c r="A10" s="5" t="s">
        <v>14</v>
      </c>
      <c r="B10" s="1">
        <v>216.73</v>
      </c>
      <c r="C10" s="1">
        <v>286.55</v>
      </c>
      <c r="D10" s="6">
        <f>B10/C10</f>
        <v>0.75634269760949213</v>
      </c>
      <c r="E10" s="6"/>
      <c r="F10" s="7">
        <v>6.2010000000000003E-2</v>
      </c>
      <c r="G10" s="7">
        <v>1.56E-3</v>
      </c>
      <c r="H10" s="7">
        <v>9.869E-2</v>
      </c>
      <c r="I10" s="7">
        <v>1.5E-3</v>
      </c>
      <c r="J10" s="7">
        <v>0.84379000000000004</v>
      </c>
      <c r="K10" s="7">
        <v>2.1930000000000002E-2</v>
      </c>
      <c r="L10" s="7">
        <v>3.058E-2</v>
      </c>
      <c r="M10" s="7">
        <v>1.92E-3</v>
      </c>
      <c r="N10" s="7"/>
      <c r="O10" s="1">
        <v>674.4</v>
      </c>
      <c r="P10" s="1">
        <v>52.95</v>
      </c>
      <c r="Q10" s="1">
        <v>606.70000000000005</v>
      </c>
      <c r="R10" s="1">
        <v>8.82</v>
      </c>
      <c r="S10" s="1">
        <v>621.20000000000005</v>
      </c>
      <c r="T10" s="1">
        <v>12.08</v>
      </c>
      <c r="U10" s="1">
        <v>608.79999999999995</v>
      </c>
      <c r="V10" s="1">
        <v>37.57</v>
      </c>
      <c r="W10" s="2">
        <f t="shared" si="0"/>
        <v>-2.3341918866709555</v>
      </c>
      <c r="X10" s="2">
        <f t="shared" si="1"/>
        <v>-10.038552787663102</v>
      </c>
      <c r="Y10" s="1">
        <f t="shared" si="2"/>
        <v>606.70000000000005</v>
      </c>
      <c r="Z10" s="1"/>
      <c r="AG10" s="9"/>
      <c r="AH10" s="9"/>
      <c r="AU10" s="10"/>
    </row>
    <row r="11" spans="1:47" s="14" customFormat="1" x14ac:dyDescent="0.2">
      <c r="A11" s="11" t="s">
        <v>15</v>
      </c>
      <c r="B11" s="12">
        <v>236.51</v>
      </c>
      <c r="C11" s="12">
        <v>124.55</v>
      </c>
      <c r="D11" s="12">
        <f>B11/C11</f>
        <v>1.8989160979526294</v>
      </c>
      <c r="E11" s="12"/>
      <c r="F11" s="13">
        <v>7.8E-2</v>
      </c>
      <c r="G11" s="13">
        <v>3.3400000000000001E-3</v>
      </c>
      <c r="H11" s="13">
        <v>4.342E-2</v>
      </c>
      <c r="I11" s="13">
        <v>8.3000000000000001E-4</v>
      </c>
      <c r="J11" s="13">
        <v>0.46698000000000001</v>
      </c>
      <c r="K11" s="13">
        <v>1.9519999999999999E-2</v>
      </c>
      <c r="L11" s="13">
        <v>1.4409999999999999E-2</v>
      </c>
      <c r="M11" s="13">
        <v>9.2000000000000003E-4</v>
      </c>
      <c r="N11" s="13"/>
      <c r="O11" s="3">
        <v>1146.8</v>
      </c>
      <c r="P11" s="3">
        <v>82.85</v>
      </c>
      <c r="Q11" s="3">
        <v>274</v>
      </c>
      <c r="R11" s="3">
        <v>5.16</v>
      </c>
      <c r="S11" s="3">
        <v>389.1</v>
      </c>
      <c r="T11" s="3">
        <v>13.51</v>
      </c>
      <c r="U11" s="3">
        <v>289.10000000000002</v>
      </c>
      <c r="V11" s="3">
        <v>18.36</v>
      </c>
      <c r="W11" s="4">
        <f t="shared" si="0"/>
        <v>-29.581084554099213</v>
      </c>
      <c r="X11" s="4"/>
      <c r="Y11" s="3">
        <f t="shared" si="2"/>
        <v>274</v>
      </c>
      <c r="Z11" s="3"/>
      <c r="AG11" s="15"/>
      <c r="AH11" s="15"/>
      <c r="AU11" s="16"/>
    </row>
    <row r="12" spans="1:47" x14ac:dyDescent="0.2">
      <c r="A12" s="5" t="s">
        <v>16</v>
      </c>
      <c r="B12" s="1">
        <v>624.42999999999995</v>
      </c>
      <c r="C12" s="1">
        <v>473.9</v>
      </c>
      <c r="D12" s="6">
        <f>B12/C12</f>
        <v>1.3176408525005274</v>
      </c>
      <c r="E12" s="6"/>
      <c r="F12" s="7">
        <v>4.9939999999999998E-2</v>
      </c>
      <c r="G12" s="7">
        <v>1.5100000000000001E-3</v>
      </c>
      <c r="H12" s="7">
        <v>4.0039999999999999E-2</v>
      </c>
      <c r="I12" s="7">
        <v>6.3000000000000003E-4</v>
      </c>
      <c r="J12" s="7">
        <v>0.27566000000000002</v>
      </c>
      <c r="K12" s="7">
        <v>8.4700000000000001E-3</v>
      </c>
      <c r="L12" s="7">
        <v>1.2489999999999999E-2</v>
      </c>
      <c r="M12" s="7">
        <v>7.7999999999999999E-4</v>
      </c>
      <c r="N12" s="7"/>
      <c r="O12" s="1">
        <v>192.2</v>
      </c>
      <c r="P12" s="1">
        <v>69</v>
      </c>
      <c r="Q12" s="1">
        <v>253</v>
      </c>
      <c r="R12" s="1">
        <v>3.88</v>
      </c>
      <c r="S12" s="1">
        <v>247.2</v>
      </c>
      <c r="T12" s="1">
        <v>6.74</v>
      </c>
      <c r="U12" s="1">
        <v>250.9</v>
      </c>
      <c r="V12" s="1">
        <v>15.55</v>
      </c>
      <c r="W12" s="2">
        <f t="shared" si="0"/>
        <v>2.3462783171521062</v>
      </c>
      <c r="X12" s="2">
        <f t="shared" si="1"/>
        <v>31.633714880332995</v>
      </c>
      <c r="Y12" s="1">
        <f t="shared" si="2"/>
        <v>253</v>
      </c>
      <c r="Z12" s="1"/>
      <c r="AG12" s="9"/>
      <c r="AH12" s="9"/>
    </row>
    <row r="13" spans="1:47" x14ac:dyDescent="0.2">
      <c r="A13" s="5" t="s">
        <v>17</v>
      </c>
      <c r="B13" s="1">
        <v>163.85</v>
      </c>
      <c r="C13" s="1">
        <v>153.77000000000001</v>
      </c>
      <c r="D13" s="6">
        <f>B13/C13</f>
        <v>1.0655524484619885</v>
      </c>
      <c r="E13" s="6"/>
      <c r="F13" s="7">
        <v>5.3039999999999997E-2</v>
      </c>
      <c r="G13" s="7">
        <v>2.3500000000000001E-3</v>
      </c>
      <c r="H13" s="7">
        <v>4.6460000000000001E-2</v>
      </c>
      <c r="I13" s="7">
        <v>8.4000000000000003E-4</v>
      </c>
      <c r="J13" s="7">
        <v>0.33975</v>
      </c>
      <c r="K13" s="7">
        <v>1.485E-2</v>
      </c>
      <c r="L13" s="7">
        <v>1.438E-2</v>
      </c>
      <c r="M13" s="7">
        <v>9.3999999999999997E-4</v>
      </c>
      <c r="N13" s="7"/>
      <c r="O13" s="1">
        <v>330.4</v>
      </c>
      <c r="P13" s="1">
        <v>97.18</v>
      </c>
      <c r="Q13" s="1">
        <v>292.8</v>
      </c>
      <c r="R13" s="1">
        <v>5.19</v>
      </c>
      <c r="S13" s="1">
        <v>297</v>
      </c>
      <c r="T13" s="1">
        <v>11.25</v>
      </c>
      <c r="U13" s="1">
        <v>288.5</v>
      </c>
      <c r="V13" s="1">
        <v>18.670000000000002</v>
      </c>
      <c r="W13" s="2">
        <f t="shared" si="0"/>
        <v>-1.4141414141414121</v>
      </c>
      <c r="X13" s="2">
        <f t="shared" si="1"/>
        <v>-11.38014527845035</v>
      </c>
      <c r="Y13" s="1">
        <f t="shared" si="2"/>
        <v>292.8</v>
      </c>
      <c r="Z13" s="1"/>
      <c r="AG13" s="9"/>
      <c r="AH13" s="9"/>
      <c r="AU13" s="10"/>
    </row>
    <row r="14" spans="1:47" x14ac:dyDescent="0.2">
      <c r="A14" s="5" t="s">
        <v>18</v>
      </c>
      <c r="B14" s="1">
        <v>226.48</v>
      </c>
      <c r="C14" s="1">
        <v>514.41</v>
      </c>
      <c r="D14" s="6">
        <f>B14/C14</f>
        <v>0.44027137886121964</v>
      </c>
      <c r="E14" s="6"/>
      <c r="F14" s="7">
        <v>5.2139999999999999E-2</v>
      </c>
      <c r="G14" s="7">
        <v>1.4300000000000001E-3</v>
      </c>
      <c r="H14" s="7">
        <v>4.8849999999999998E-2</v>
      </c>
      <c r="I14" s="7">
        <v>7.5000000000000002E-4</v>
      </c>
      <c r="J14" s="7">
        <v>0.35117999999999999</v>
      </c>
      <c r="K14" s="7">
        <v>9.8799999999999999E-3</v>
      </c>
      <c r="L14" s="7">
        <v>1.6060000000000001E-2</v>
      </c>
      <c r="M14" s="7">
        <v>1.0200000000000001E-3</v>
      </c>
      <c r="N14" s="7"/>
      <c r="O14" s="1">
        <v>291.5</v>
      </c>
      <c r="P14" s="1">
        <v>61.48</v>
      </c>
      <c r="Q14" s="1">
        <v>307.5</v>
      </c>
      <c r="R14" s="1">
        <v>4.5999999999999996</v>
      </c>
      <c r="S14" s="1">
        <v>305.60000000000002</v>
      </c>
      <c r="T14" s="1">
        <v>7.42</v>
      </c>
      <c r="U14" s="1">
        <v>322</v>
      </c>
      <c r="V14" s="1">
        <v>20.37</v>
      </c>
      <c r="W14" s="2">
        <f t="shared" si="0"/>
        <v>0.62172774869109215</v>
      </c>
      <c r="X14" s="2">
        <f t="shared" si="1"/>
        <v>5.4888507718696466</v>
      </c>
      <c r="Y14" s="1">
        <f t="shared" si="2"/>
        <v>307.5</v>
      </c>
      <c r="Z14" s="1"/>
      <c r="AG14" s="9"/>
      <c r="AH14" s="9"/>
      <c r="AU14" s="10"/>
    </row>
    <row r="15" spans="1:47" x14ac:dyDescent="0.2">
      <c r="A15" s="5" t="s">
        <v>19</v>
      </c>
      <c r="B15" s="1">
        <v>107.6</v>
      </c>
      <c r="C15" s="1">
        <v>226.13</v>
      </c>
      <c r="D15" s="6">
        <f>B15/C15</f>
        <v>0.47583248573829212</v>
      </c>
      <c r="E15" s="6"/>
      <c r="F15" s="7">
        <v>5.1229999999999998E-2</v>
      </c>
      <c r="G15" s="7">
        <v>2E-3</v>
      </c>
      <c r="H15" s="7">
        <v>4.4310000000000002E-2</v>
      </c>
      <c r="I15" s="7">
        <v>7.6000000000000004E-4</v>
      </c>
      <c r="J15" s="7">
        <v>0.31297999999999998</v>
      </c>
      <c r="K15" s="7">
        <v>1.213E-2</v>
      </c>
      <c r="L15" s="7">
        <v>1.362E-2</v>
      </c>
      <c r="M15" s="7">
        <v>9.2000000000000003E-4</v>
      </c>
      <c r="N15" s="7"/>
      <c r="O15" s="1">
        <v>251.1</v>
      </c>
      <c r="P15" s="1">
        <v>87.25</v>
      </c>
      <c r="Q15" s="1">
        <v>279.5</v>
      </c>
      <c r="R15" s="1">
        <v>4.67</v>
      </c>
      <c r="S15" s="1">
        <v>276.5</v>
      </c>
      <c r="T15" s="1">
        <v>9.3800000000000008</v>
      </c>
      <c r="U15" s="1">
        <v>273.39999999999998</v>
      </c>
      <c r="V15" s="1">
        <v>18.34</v>
      </c>
      <c r="W15" s="2">
        <f t="shared" si="0"/>
        <v>1.0849909584086825</v>
      </c>
      <c r="X15" s="2">
        <f t="shared" si="1"/>
        <v>11.310234966148958</v>
      </c>
      <c r="Y15" s="1">
        <f t="shared" si="2"/>
        <v>279.5</v>
      </c>
      <c r="Z15" s="1"/>
      <c r="AG15" s="9"/>
      <c r="AH15" s="9"/>
      <c r="AU15" s="10"/>
    </row>
    <row r="16" spans="1:47" x14ac:dyDescent="0.2">
      <c r="A16" s="5" t="s">
        <v>20</v>
      </c>
      <c r="B16" s="2">
        <v>82.12</v>
      </c>
      <c r="C16" s="1">
        <v>172.94</v>
      </c>
      <c r="D16" s="6">
        <f>B16/C16</f>
        <v>0.47484676766508621</v>
      </c>
      <c r="E16" s="6"/>
      <c r="F16" s="7">
        <v>4.9430000000000002E-2</v>
      </c>
      <c r="G16" s="7">
        <v>2.9099999999999998E-3</v>
      </c>
      <c r="H16" s="7">
        <v>2.3040000000000001E-2</v>
      </c>
      <c r="I16" s="7">
        <v>4.6999999999999999E-4</v>
      </c>
      <c r="J16" s="7">
        <v>0.157</v>
      </c>
      <c r="K16" s="7">
        <v>9.0299999999999998E-3</v>
      </c>
      <c r="L16" s="7">
        <v>7.1900000000000002E-3</v>
      </c>
      <c r="M16" s="7">
        <v>5.4000000000000001E-4</v>
      </c>
      <c r="N16" s="7"/>
      <c r="O16" s="1">
        <v>168.4</v>
      </c>
      <c r="P16" s="1">
        <v>131.80000000000001</v>
      </c>
      <c r="Q16" s="1">
        <v>146.80000000000001</v>
      </c>
      <c r="R16" s="1">
        <v>2.99</v>
      </c>
      <c r="S16" s="1">
        <v>148.1</v>
      </c>
      <c r="T16" s="1">
        <v>7.93</v>
      </c>
      <c r="U16" s="1">
        <v>144.9</v>
      </c>
      <c r="V16" s="1">
        <v>10.91</v>
      </c>
      <c r="W16" s="2">
        <f t="shared" si="0"/>
        <v>-0.87778528021605906</v>
      </c>
      <c r="X16" s="2">
        <f t="shared" si="1"/>
        <v>-12.826603325415675</v>
      </c>
      <c r="Y16" s="1">
        <f t="shared" si="2"/>
        <v>146.80000000000001</v>
      </c>
      <c r="Z16" s="1"/>
      <c r="AG16" s="9"/>
      <c r="AH16" s="9"/>
      <c r="AU16" s="10"/>
    </row>
    <row r="17" spans="1:47" x14ac:dyDescent="0.2">
      <c r="A17" s="5" t="s">
        <v>21</v>
      </c>
      <c r="B17" s="1">
        <v>364.15</v>
      </c>
      <c r="C17" s="1">
        <v>334.04</v>
      </c>
      <c r="D17" s="6">
        <f>B17/C17</f>
        <v>1.0901389055202968</v>
      </c>
      <c r="E17" s="6"/>
      <c r="F17" s="7">
        <v>4.9509999999999998E-2</v>
      </c>
      <c r="G17" s="7">
        <v>2.1800000000000001E-3</v>
      </c>
      <c r="H17" s="7">
        <v>2.3140000000000001E-2</v>
      </c>
      <c r="I17" s="7">
        <v>4.0999999999999999E-4</v>
      </c>
      <c r="J17" s="7">
        <v>0.15798999999999999</v>
      </c>
      <c r="K17" s="7">
        <v>6.8900000000000003E-3</v>
      </c>
      <c r="L17" s="7">
        <v>7.0400000000000003E-3</v>
      </c>
      <c r="M17" s="7">
        <v>4.6000000000000001E-4</v>
      </c>
      <c r="N17" s="7"/>
      <c r="O17" s="1">
        <v>172.1</v>
      </c>
      <c r="P17" s="1">
        <v>99.82</v>
      </c>
      <c r="Q17" s="1">
        <v>147.5</v>
      </c>
      <c r="R17" s="1">
        <v>2.59</v>
      </c>
      <c r="S17" s="1">
        <v>148.9</v>
      </c>
      <c r="T17" s="1">
        <v>6.04</v>
      </c>
      <c r="U17" s="1">
        <v>141.9</v>
      </c>
      <c r="V17" s="1">
        <v>9.17</v>
      </c>
      <c r="W17" s="2">
        <f t="shared" si="0"/>
        <v>-0.94022834116856968</v>
      </c>
      <c r="X17" s="2">
        <f t="shared" si="1"/>
        <v>-14.294015107495639</v>
      </c>
      <c r="Y17" s="1">
        <f t="shared" si="2"/>
        <v>147.5</v>
      </c>
      <c r="Z17" s="1"/>
      <c r="AG17" s="9"/>
      <c r="AH17" s="9"/>
      <c r="AU17" s="10"/>
    </row>
    <row r="18" spans="1:47" x14ac:dyDescent="0.2">
      <c r="A18" s="5" t="s">
        <v>22</v>
      </c>
      <c r="B18" s="2">
        <v>77.55</v>
      </c>
      <c r="C18" s="2">
        <v>92.53</v>
      </c>
      <c r="D18" s="6">
        <f>B18/C18</f>
        <v>0.83810656003458339</v>
      </c>
      <c r="E18" s="6"/>
      <c r="F18" s="7">
        <v>0.12848999999999999</v>
      </c>
      <c r="G18" s="7">
        <v>2.6099999999999999E-3</v>
      </c>
      <c r="H18" s="7">
        <v>0.38347999999999999</v>
      </c>
      <c r="I18" s="7">
        <v>5.8799999999999998E-3</v>
      </c>
      <c r="J18" s="7">
        <v>6.7927299999999997</v>
      </c>
      <c r="K18" s="7">
        <v>0.1469</v>
      </c>
      <c r="L18" s="7">
        <v>0.12094000000000001</v>
      </c>
      <c r="M18" s="7">
        <v>8.1600000000000006E-3</v>
      </c>
      <c r="N18" s="7"/>
      <c r="O18" s="1">
        <v>2077.4</v>
      </c>
      <c r="P18" s="1">
        <v>35.39</v>
      </c>
      <c r="Q18" s="1">
        <v>2092.5</v>
      </c>
      <c r="R18" s="1">
        <v>27.38</v>
      </c>
      <c r="S18" s="1">
        <v>2084.8000000000002</v>
      </c>
      <c r="T18" s="1">
        <v>19.14</v>
      </c>
      <c r="U18" s="1">
        <v>2307.6</v>
      </c>
      <c r="V18" s="1">
        <v>147.13999999999999</v>
      </c>
      <c r="W18" s="2">
        <f t="shared" si="0"/>
        <v>0.3693399846508072</v>
      </c>
      <c r="X18" s="2">
        <f t="shared" si="1"/>
        <v>0.72687012611918345</v>
      </c>
      <c r="Y18" s="1">
        <f>O18</f>
        <v>2077.4</v>
      </c>
      <c r="Z18" s="1"/>
      <c r="AG18" s="9"/>
      <c r="AH18" s="9"/>
      <c r="AU18" s="10"/>
    </row>
    <row r="19" spans="1:47" x14ac:dyDescent="0.2">
      <c r="A19" s="5" t="s">
        <v>23</v>
      </c>
      <c r="B19" s="1">
        <v>101.44</v>
      </c>
      <c r="C19" s="1">
        <v>140.02000000000001</v>
      </c>
      <c r="D19" s="6">
        <f>B19/C19</f>
        <v>0.72446793315240676</v>
      </c>
      <c r="E19" s="6"/>
      <c r="F19" s="7">
        <v>0.12617</v>
      </c>
      <c r="G19" s="7">
        <v>2.3999999999999998E-3</v>
      </c>
      <c r="H19" s="7">
        <v>0.38602999999999998</v>
      </c>
      <c r="I19" s="7">
        <v>5.7600000000000004E-3</v>
      </c>
      <c r="J19" s="7">
        <v>6.71462</v>
      </c>
      <c r="K19" s="7">
        <v>0.13764999999999999</v>
      </c>
      <c r="L19" s="7">
        <v>0.12106</v>
      </c>
      <c r="M19" s="7">
        <v>8.1300000000000001E-3</v>
      </c>
      <c r="N19" s="7"/>
      <c r="O19" s="1">
        <v>2045.3</v>
      </c>
      <c r="P19" s="1">
        <v>33.19</v>
      </c>
      <c r="Q19" s="1">
        <v>2104.4</v>
      </c>
      <c r="R19" s="1">
        <v>26.78</v>
      </c>
      <c r="S19" s="1">
        <v>2074.5</v>
      </c>
      <c r="T19" s="1">
        <v>18.12</v>
      </c>
      <c r="U19" s="1">
        <v>2309.6999999999998</v>
      </c>
      <c r="V19" s="1">
        <v>146.58000000000001</v>
      </c>
      <c r="W19" s="2">
        <f t="shared" si="0"/>
        <v>1.4413111593154948</v>
      </c>
      <c r="X19" s="2">
        <f t="shared" si="1"/>
        <v>2.8895516550139444</v>
      </c>
      <c r="Y19" s="1">
        <f t="shared" ref="Y19:Y22" si="3">O19</f>
        <v>2045.3</v>
      </c>
      <c r="Z19" s="1"/>
      <c r="AG19" s="9"/>
      <c r="AH19" s="9"/>
      <c r="AU19" s="10"/>
    </row>
    <row r="20" spans="1:47" x14ac:dyDescent="0.2">
      <c r="A20" s="5" t="s">
        <v>24</v>
      </c>
      <c r="B20" s="2">
        <v>67.739999999999995</v>
      </c>
      <c r="C20" s="1">
        <v>104.39</v>
      </c>
      <c r="D20" s="6">
        <f>B20/C20</f>
        <v>0.64891273110451186</v>
      </c>
      <c r="E20" s="6"/>
      <c r="F20" s="7">
        <v>0.14976</v>
      </c>
      <c r="G20" s="7">
        <v>2.8700000000000002E-3</v>
      </c>
      <c r="H20" s="7">
        <v>0.43798999999999999</v>
      </c>
      <c r="I20" s="7">
        <v>6.62E-3</v>
      </c>
      <c r="J20" s="7">
        <v>9.0428800000000003</v>
      </c>
      <c r="K20" s="7">
        <v>0.1865</v>
      </c>
      <c r="L20" s="7">
        <v>0.14196</v>
      </c>
      <c r="M20" s="7">
        <v>9.58E-3</v>
      </c>
      <c r="N20" s="7"/>
      <c r="O20" s="1">
        <v>2343.1999999999998</v>
      </c>
      <c r="P20" s="1">
        <v>32.409999999999997</v>
      </c>
      <c r="Q20" s="1">
        <v>2341.6</v>
      </c>
      <c r="R20" s="1">
        <v>29.68</v>
      </c>
      <c r="S20" s="1">
        <v>2342.4</v>
      </c>
      <c r="T20" s="1">
        <v>18.86</v>
      </c>
      <c r="U20" s="1">
        <v>2683.1</v>
      </c>
      <c r="V20" s="1">
        <v>169.58</v>
      </c>
      <c r="W20" s="2">
        <f t="shared" si="0"/>
        <v>-3.4153005464487851E-2</v>
      </c>
      <c r="X20" s="2">
        <f t="shared" si="1"/>
        <v>-6.8282690337995167E-2</v>
      </c>
      <c r="Y20" s="1">
        <f t="shared" si="3"/>
        <v>2343.1999999999998</v>
      </c>
      <c r="Z20" s="1"/>
      <c r="AG20" s="9"/>
      <c r="AH20" s="9"/>
      <c r="AU20" s="10"/>
    </row>
    <row r="21" spans="1:47" x14ac:dyDescent="0.2">
      <c r="A21" s="5" t="s">
        <v>25</v>
      </c>
      <c r="B21" s="1">
        <v>179.45</v>
      </c>
      <c r="C21" s="1">
        <v>214.16</v>
      </c>
      <c r="D21" s="6">
        <f>B21/C21</f>
        <v>0.83792491595069107</v>
      </c>
      <c r="E21" s="6"/>
      <c r="F21" s="7">
        <v>0.11565</v>
      </c>
      <c r="G21" s="7">
        <v>2.1800000000000001E-3</v>
      </c>
      <c r="H21" s="7">
        <v>0.32352999999999998</v>
      </c>
      <c r="I21" s="7">
        <v>4.7699999999999999E-3</v>
      </c>
      <c r="J21" s="7">
        <v>5.1583800000000002</v>
      </c>
      <c r="K21" s="7">
        <v>0.10512000000000001</v>
      </c>
      <c r="L21" s="7">
        <v>0.10385</v>
      </c>
      <c r="M21" s="7">
        <v>6.94E-3</v>
      </c>
      <c r="N21" s="7"/>
      <c r="O21" s="1">
        <v>1890.1</v>
      </c>
      <c r="P21" s="1">
        <v>33.520000000000003</v>
      </c>
      <c r="Q21" s="1">
        <v>1806.9</v>
      </c>
      <c r="R21" s="1">
        <v>23.24</v>
      </c>
      <c r="S21" s="1">
        <v>1845.8</v>
      </c>
      <c r="T21" s="1">
        <v>17.329999999999998</v>
      </c>
      <c r="U21" s="1">
        <v>1997.1</v>
      </c>
      <c r="V21" s="1">
        <v>127.12</v>
      </c>
      <c r="W21" s="2">
        <f t="shared" si="0"/>
        <v>-2.1074872683931045</v>
      </c>
      <c r="X21" s="2">
        <f t="shared" si="1"/>
        <v>-4.4018834982275994</v>
      </c>
      <c r="Y21" s="1">
        <f t="shared" si="3"/>
        <v>1890.1</v>
      </c>
      <c r="Z21" s="1"/>
      <c r="AG21" s="9"/>
      <c r="AH21" s="9"/>
      <c r="AU21" s="10"/>
    </row>
    <row r="22" spans="1:47" x14ac:dyDescent="0.2">
      <c r="A22" s="5" t="s">
        <v>26</v>
      </c>
      <c r="B22" s="2">
        <v>68.87</v>
      </c>
      <c r="C22" s="1">
        <v>171.5</v>
      </c>
      <c r="D22" s="6">
        <f>B22/C22</f>
        <v>0.40157434402332365</v>
      </c>
      <c r="E22" s="6"/>
      <c r="F22" s="7">
        <v>0.11538</v>
      </c>
      <c r="G22" s="7">
        <v>2.2000000000000001E-3</v>
      </c>
      <c r="H22" s="7">
        <v>0.34073999999999999</v>
      </c>
      <c r="I22" s="7">
        <v>5.0600000000000003E-3</v>
      </c>
      <c r="J22" s="7">
        <v>5.4200299999999997</v>
      </c>
      <c r="K22" s="7">
        <v>0.11148</v>
      </c>
      <c r="L22" s="7">
        <v>0.11115999999999999</v>
      </c>
      <c r="M22" s="7">
        <v>7.5300000000000002E-3</v>
      </c>
      <c r="N22" s="7"/>
      <c r="O22" s="1">
        <v>1885.8</v>
      </c>
      <c r="P22" s="1">
        <v>33.96</v>
      </c>
      <c r="Q22" s="1">
        <v>1890.2</v>
      </c>
      <c r="R22" s="1">
        <v>24.35</v>
      </c>
      <c r="S22" s="1">
        <v>1888</v>
      </c>
      <c r="T22" s="1">
        <v>17.63</v>
      </c>
      <c r="U22" s="1">
        <v>2130.5</v>
      </c>
      <c r="V22" s="1">
        <v>137</v>
      </c>
      <c r="W22" s="2">
        <f t="shared" si="0"/>
        <v>0.11652542372881936</v>
      </c>
      <c r="X22" s="2">
        <f t="shared" si="1"/>
        <v>0.23332272775480334</v>
      </c>
      <c r="Y22" s="1">
        <f t="shared" si="3"/>
        <v>1885.8</v>
      </c>
      <c r="Z22" s="1"/>
      <c r="AG22" s="9"/>
      <c r="AH22" s="9"/>
      <c r="AU22" s="10"/>
    </row>
    <row r="23" spans="1:47" x14ac:dyDescent="0.2">
      <c r="A23" s="5" t="s">
        <v>27</v>
      </c>
      <c r="B23" s="2">
        <v>77.67</v>
      </c>
      <c r="C23" s="1">
        <v>539.71</v>
      </c>
      <c r="D23" s="6">
        <f>B23/C23</f>
        <v>0.14391061866557966</v>
      </c>
      <c r="E23" s="6"/>
      <c r="F23" s="7">
        <v>5.2249999999999998E-2</v>
      </c>
      <c r="G23" s="7">
        <v>1.42E-3</v>
      </c>
      <c r="H23" s="7">
        <v>4.6129999999999997E-2</v>
      </c>
      <c r="I23" s="7">
        <v>7.1000000000000002E-4</v>
      </c>
      <c r="J23" s="7">
        <v>0.33228999999999997</v>
      </c>
      <c r="K23" s="7">
        <v>9.2300000000000004E-3</v>
      </c>
      <c r="L23" s="7">
        <v>1.6060000000000001E-2</v>
      </c>
      <c r="M23" s="7">
        <v>1.1900000000000001E-3</v>
      </c>
      <c r="N23" s="7"/>
      <c r="O23" s="1">
        <v>296.39999999999998</v>
      </c>
      <c r="P23" s="1">
        <v>60.67</v>
      </c>
      <c r="Q23" s="1">
        <v>290.7</v>
      </c>
      <c r="R23" s="1">
        <v>4.38</v>
      </c>
      <c r="S23" s="1">
        <v>291.3</v>
      </c>
      <c r="T23" s="1">
        <v>7.04</v>
      </c>
      <c r="U23" s="1">
        <v>322.10000000000002</v>
      </c>
      <c r="V23" s="1">
        <v>23.61</v>
      </c>
      <c r="W23" s="2">
        <f t="shared" si="0"/>
        <v>-0.2059732234809597</v>
      </c>
      <c r="X23" s="2">
        <f t="shared" si="1"/>
        <v>-1.9230769230769162</v>
      </c>
      <c r="Y23" s="1">
        <f>Q23</f>
        <v>290.7</v>
      </c>
      <c r="Z23" s="1"/>
      <c r="AG23" s="9"/>
      <c r="AH23" s="9"/>
      <c r="AU23" s="10"/>
    </row>
    <row r="24" spans="1:47" x14ac:dyDescent="0.2">
      <c r="A24" s="5" t="s">
        <v>28</v>
      </c>
      <c r="B24" s="2">
        <v>63.46</v>
      </c>
      <c r="C24" s="2">
        <v>64.02</v>
      </c>
      <c r="D24" s="6">
        <f>B24/C24</f>
        <v>0.99125273352077481</v>
      </c>
      <c r="E24" s="6"/>
      <c r="F24" s="7">
        <v>5.142E-2</v>
      </c>
      <c r="G24" s="7">
        <v>3.64E-3</v>
      </c>
      <c r="H24" s="7">
        <v>4.1340000000000002E-2</v>
      </c>
      <c r="I24" s="7">
        <v>9.7999999999999997E-4</v>
      </c>
      <c r="J24" s="7">
        <v>0.29304999999999998</v>
      </c>
      <c r="K24" s="7">
        <v>2.0199999999999999E-2</v>
      </c>
      <c r="L24" s="7">
        <v>1.465E-2</v>
      </c>
      <c r="M24" s="7">
        <v>1.1199999999999999E-3</v>
      </c>
      <c r="N24" s="7"/>
      <c r="O24" s="1">
        <v>259.60000000000002</v>
      </c>
      <c r="P24" s="1">
        <v>154.91</v>
      </c>
      <c r="Q24" s="1">
        <v>261.10000000000002</v>
      </c>
      <c r="R24" s="1">
        <v>6.06</v>
      </c>
      <c r="S24" s="1">
        <v>261</v>
      </c>
      <c r="T24" s="1">
        <v>15.86</v>
      </c>
      <c r="U24" s="1">
        <v>293.89999999999998</v>
      </c>
      <c r="V24" s="1">
        <v>22.4</v>
      </c>
      <c r="W24" s="2">
        <f t="shared" si="0"/>
        <v>3.8314176245224374E-2</v>
      </c>
      <c r="X24" s="2">
        <f t="shared" si="1"/>
        <v>0.57781201848998709</v>
      </c>
      <c r="Y24" s="1">
        <f>Q24</f>
        <v>261.10000000000002</v>
      </c>
      <c r="Z24" s="1"/>
      <c r="AG24" s="9"/>
      <c r="AH24" s="9"/>
    </row>
    <row r="25" spans="1:47" x14ac:dyDescent="0.2">
      <c r="A25" s="5" t="s">
        <v>29</v>
      </c>
      <c r="B25" s="2">
        <v>85.67</v>
      </c>
      <c r="C25" s="1">
        <v>146.30000000000001</v>
      </c>
      <c r="D25" s="6">
        <f>B25/C25</f>
        <v>0.58557758031442242</v>
      </c>
      <c r="E25" s="6"/>
      <c r="F25" s="7">
        <v>0.11523</v>
      </c>
      <c r="G25" s="7">
        <v>2.2499999999999998E-3</v>
      </c>
      <c r="H25" s="7">
        <v>0.34164</v>
      </c>
      <c r="I25" s="7">
        <v>5.11E-3</v>
      </c>
      <c r="J25" s="7">
        <v>5.4272099999999996</v>
      </c>
      <c r="K25" s="7">
        <v>0.11355999999999999</v>
      </c>
      <c r="L25" s="7">
        <v>0.11090999999999999</v>
      </c>
      <c r="M25" s="7">
        <v>7.4799999999999997E-3</v>
      </c>
      <c r="N25" s="7"/>
      <c r="O25" s="1">
        <v>1883.4</v>
      </c>
      <c r="P25" s="1">
        <v>34.72</v>
      </c>
      <c r="Q25" s="1">
        <v>1894.6</v>
      </c>
      <c r="R25" s="1">
        <v>24.57</v>
      </c>
      <c r="S25" s="1">
        <v>1889.2</v>
      </c>
      <c r="T25" s="1">
        <v>17.940000000000001</v>
      </c>
      <c r="U25" s="1">
        <v>2126</v>
      </c>
      <c r="V25" s="1">
        <v>136.09</v>
      </c>
      <c r="W25" s="2">
        <f t="shared" si="0"/>
        <v>0.28583527419012711</v>
      </c>
      <c r="X25" s="2">
        <f t="shared" si="1"/>
        <v>0.59466921524899963</v>
      </c>
      <c r="Y25" s="1">
        <f t="shared" ref="Y25:Y53" si="4">O25</f>
        <v>1883.4</v>
      </c>
      <c r="Z25" s="1"/>
      <c r="AG25" s="9"/>
      <c r="AH25" s="9"/>
    </row>
    <row r="26" spans="1:47" x14ac:dyDescent="0.2">
      <c r="A26" s="5" t="s">
        <v>30</v>
      </c>
      <c r="B26" s="2">
        <v>39.700000000000003</v>
      </c>
      <c r="C26" s="2">
        <v>78.989999999999995</v>
      </c>
      <c r="D26" s="6">
        <f>B26/C26</f>
        <v>0.50259526522344611</v>
      </c>
      <c r="E26" s="6"/>
      <c r="F26" s="7">
        <v>0.1027</v>
      </c>
      <c r="G26" s="7">
        <v>2.3900000000000002E-3</v>
      </c>
      <c r="H26" s="7">
        <v>0.29398000000000002</v>
      </c>
      <c r="I26" s="7">
        <v>4.64E-3</v>
      </c>
      <c r="J26" s="7">
        <v>4.1621899999999998</v>
      </c>
      <c r="K26" s="7">
        <v>0.10045</v>
      </c>
      <c r="L26" s="7">
        <v>0.10242999999999999</v>
      </c>
      <c r="M26" s="7">
        <v>7.0699999999999999E-3</v>
      </c>
      <c r="N26" s="7"/>
      <c r="O26" s="1">
        <v>1673.4</v>
      </c>
      <c r="P26" s="1">
        <v>42.35</v>
      </c>
      <c r="Q26" s="1">
        <v>1661.4</v>
      </c>
      <c r="R26" s="1">
        <v>23.11</v>
      </c>
      <c r="S26" s="1">
        <v>1666.6</v>
      </c>
      <c r="T26" s="1">
        <v>19.760000000000002</v>
      </c>
      <c r="U26" s="1">
        <v>1971</v>
      </c>
      <c r="V26" s="1">
        <v>129.53</v>
      </c>
      <c r="W26" s="2">
        <f t="shared" si="0"/>
        <v>-0.31201248049921304</v>
      </c>
      <c r="X26" s="2">
        <f t="shared" si="1"/>
        <v>-0.71710290426676426</v>
      </c>
      <c r="Y26" s="1">
        <f t="shared" si="4"/>
        <v>1673.4</v>
      </c>
      <c r="Z26" s="1"/>
      <c r="AG26" s="9"/>
      <c r="AH26" s="9"/>
      <c r="AU26" s="10"/>
    </row>
    <row r="27" spans="1:47" x14ac:dyDescent="0.2">
      <c r="A27" s="5" t="s">
        <v>31</v>
      </c>
      <c r="B27" s="1">
        <v>146.74</v>
      </c>
      <c r="C27" s="1">
        <v>107.32</v>
      </c>
      <c r="D27" s="6">
        <f>B27/C27</f>
        <v>1.3673127096533733</v>
      </c>
      <c r="E27" s="6"/>
      <c r="F27" s="7">
        <v>0.11365</v>
      </c>
      <c r="G27" s="7">
        <v>2.33E-3</v>
      </c>
      <c r="H27" s="7">
        <v>0.35275000000000001</v>
      </c>
      <c r="I27" s="7">
        <v>5.3699999999999998E-3</v>
      </c>
      <c r="J27" s="7">
        <v>5.5268199999999998</v>
      </c>
      <c r="K27" s="7">
        <v>0.12032</v>
      </c>
      <c r="L27" s="7">
        <v>0.11141</v>
      </c>
      <c r="M27" s="7">
        <v>7.4599999999999996E-3</v>
      </c>
      <c r="N27" s="7"/>
      <c r="O27" s="1">
        <v>1858.5</v>
      </c>
      <c r="P27" s="1">
        <v>36.58</v>
      </c>
      <c r="Q27" s="1">
        <v>1947.7</v>
      </c>
      <c r="R27" s="1">
        <v>25.6</v>
      </c>
      <c r="S27" s="1">
        <v>1904.8</v>
      </c>
      <c r="T27" s="1">
        <v>18.72</v>
      </c>
      <c r="U27" s="1">
        <v>2135</v>
      </c>
      <c r="V27" s="1">
        <v>135.62</v>
      </c>
      <c r="W27" s="2">
        <f t="shared" si="0"/>
        <v>2.2522049559008828</v>
      </c>
      <c r="X27" s="2">
        <f t="shared" si="1"/>
        <v>4.7995695453322496</v>
      </c>
      <c r="Y27" s="1">
        <f t="shared" si="4"/>
        <v>1858.5</v>
      </c>
      <c r="Z27" s="1"/>
      <c r="AG27" s="9"/>
      <c r="AH27" s="9"/>
      <c r="AU27" s="10"/>
    </row>
    <row r="28" spans="1:47" s="14" customFormat="1" x14ac:dyDescent="0.2">
      <c r="A28" s="11" t="s">
        <v>32</v>
      </c>
      <c r="B28" s="12">
        <v>162.81</v>
      </c>
      <c r="C28" s="12">
        <v>336.31</v>
      </c>
      <c r="D28" s="12">
        <f>B28/C28</f>
        <v>0.48410692515833609</v>
      </c>
      <c r="E28" s="12"/>
      <c r="F28" s="13">
        <v>0.11266</v>
      </c>
      <c r="G28" s="13">
        <v>2.0400000000000001E-3</v>
      </c>
      <c r="H28" s="13">
        <v>0.27600999999999998</v>
      </c>
      <c r="I28" s="13">
        <v>4.0299999999999997E-3</v>
      </c>
      <c r="J28" s="13">
        <v>4.2866900000000001</v>
      </c>
      <c r="K28" s="13">
        <v>8.4629999999999997E-2</v>
      </c>
      <c r="L28" s="13">
        <v>9.017E-2</v>
      </c>
      <c r="M28" s="13">
        <v>6.0400000000000002E-3</v>
      </c>
      <c r="N28" s="13"/>
      <c r="O28" s="3">
        <v>1842.7</v>
      </c>
      <c r="P28" s="3">
        <v>32.4</v>
      </c>
      <c r="Q28" s="3">
        <v>1571.2</v>
      </c>
      <c r="R28" s="3">
        <v>20.329999999999998</v>
      </c>
      <c r="S28" s="3">
        <v>1690.8</v>
      </c>
      <c r="T28" s="3">
        <v>16.25</v>
      </c>
      <c r="U28" s="3">
        <v>1745</v>
      </c>
      <c r="V28" s="3">
        <v>112.02</v>
      </c>
      <c r="W28" s="4">
        <f t="shared" si="0"/>
        <v>-7.0735746392240344</v>
      </c>
      <c r="X28" s="4">
        <f t="shared" si="1"/>
        <v>-14.733814511314913</v>
      </c>
      <c r="Y28" s="3">
        <f t="shared" si="4"/>
        <v>1842.7</v>
      </c>
      <c r="Z28" s="3"/>
      <c r="AG28" s="15"/>
      <c r="AH28" s="15"/>
      <c r="AU28" s="16"/>
    </row>
    <row r="29" spans="1:47" x14ac:dyDescent="0.2">
      <c r="A29" s="5" t="s">
        <v>33</v>
      </c>
      <c r="B29" s="2">
        <v>72.25</v>
      </c>
      <c r="C29" s="2">
        <v>54.66</v>
      </c>
      <c r="D29" s="6">
        <f>B29/C29</f>
        <v>1.3218075375045739</v>
      </c>
      <c r="E29" s="6"/>
      <c r="F29" s="7">
        <v>5.4330000000000003E-2</v>
      </c>
      <c r="G29" s="7">
        <v>3.5899999999999999E-3</v>
      </c>
      <c r="H29" s="7">
        <v>5.2699999999999997E-2</v>
      </c>
      <c r="I29" s="7">
        <v>1.2099999999999999E-3</v>
      </c>
      <c r="J29" s="7">
        <v>0.39472000000000002</v>
      </c>
      <c r="K29" s="7">
        <v>2.538E-2</v>
      </c>
      <c r="L29" s="7">
        <v>1.9120000000000002E-2</v>
      </c>
      <c r="M29" s="7">
        <v>1.4E-3</v>
      </c>
      <c r="N29" s="7"/>
      <c r="O29" s="1">
        <v>384.4</v>
      </c>
      <c r="P29" s="1">
        <v>141.76</v>
      </c>
      <c r="Q29" s="1">
        <v>331.1</v>
      </c>
      <c r="R29" s="1">
        <v>7.44</v>
      </c>
      <c r="S29" s="1">
        <v>337.8</v>
      </c>
      <c r="T29" s="1">
        <v>18.48</v>
      </c>
      <c r="U29" s="1">
        <v>382.8</v>
      </c>
      <c r="V29" s="1">
        <v>27.85</v>
      </c>
      <c r="W29" s="2">
        <f t="shared" si="0"/>
        <v>-1.9834221432800447</v>
      </c>
      <c r="X29" s="2">
        <f t="shared" si="1"/>
        <v>-13.865764828303838</v>
      </c>
      <c r="Y29" s="1">
        <f>Q29</f>
        <v>331.1</v>
      </c>
      <c r="Z29" s="1"/>
      <c r="AG29" s="9"/>
      <c r="AH29" s="9"/>
    </row>
    <row r="30" spans="1:47" s="14" customFormat="1" x14ac:dyDescent="0.2">
      <c r="A30" s="11" t="s">
        <v>34</v>
      </c>
      <c r="B30" s="12">
        <v>100.03</v>
      </c>
      <c r="C30" s="12">
        <v>143.21</v>
      </c>
      <c r="D30" s="12">
        <f>B30/C30</f>
        <v>0.6984847426855666</v>
      </c>
      <c r="E30" s="12"/>
      <c r="F30" s="13">
        <v>0.10294</v>
      </c>
      <c r="G30" s="13">
        <v>2.2499999999999998E-3</v>
      </c>
      <c r="H30" s="13">
        <v>0.20899000000000001</v>
      </c>
      <c r="I30" s="13">
        <v>3.2100000000000002E-3</v>
      </c>
      <c r="J30" s="13">
        <v>2.9659</v>
      </c>
      <c r="K30" s="13">
        <v>6.7949999999999997E-2</v>
      </c>
      <c r="L30" s="13">
        <v>8.4680000000000005E-2</v>
      </c>
      <c r="M30" s="13">
        <v>5.7200000000000003E-3</v>
      </c>
      <c r="N30" s="13"/>
      <c r="O30" s="3">
        <v>1677.8</v>
      </c>
      <c r="P30" s="3">
        <v>39.89</v>
      </c>
      <c r="Q30" s="3">
        <v>1223.4000000000001</v>
      </c>
      <c r="R30" s="3">
        <v>17.12</v>
      </c>
      <c r="S30" s="3">
        <v>1398.9</v>
      </c>
      <c r="T30" s="3">
        <v>17.399999999999999</v>
      </c>
      <c r="U30" s="3">
        <v>1642.9</v>
      </c>
      <c r="V30" s="3">
        <v>106.57</v>
      </c>
      <c r="W30" s="4">
        <f t="shared" si="0"/>
        <v>-12.545571520480381</v>
      </c>
      <c r="X30" s="4">
        <f t="shared" si="1"/>
        <v>-27.083084992251749</v>
      </c>
      <c r="Y30" s="3">
        <f t="shared" si="4"/>
        <v>1677.8</v>
      </c>
      <c r="Z30" s="3"/>
      <c r="AG30" s="15"/>
      <c r="AH30" s="15"/>
      <c r="AU30" s="16"/>
    </row>
    <row r="31" spans="1:47" x14ac:dyDescent="0.2">
      <c r="A31" s="5" t="s">
        <v>35</v>
      </c>
      <c r="B31" s="2">
        <v>47.08</v>
      </c>
      <c r="C31" s="2">
        <v>63.38</v>
      </c>
      <c r="D31" s="6">
        <f>B31/C31</f>
        <v>0.74282107920479645</v>
      </c>
      <c r="E31" s="6"/>
      <c r="F31" s="7">
        <v>0.11025</v>
      </c>
      <c r="G31" s="7">
        <v>2.5999999999999999E-3</v>
      </c>
      <c r="H31" s="7">
        <v>0.33878999999999998</v>
      </c>
      <c r="I31" s="7">
        <v>5.4299999999999999E-3</v>
      </c>
      <c r="J31" s="7">
        <v>5.1492399999999998</v>
      </c>
      <c r="K31" s="7">
        <v>0.12590000000000001</v>
      </c>
      <c r="L31" s="7">
        <v>0.1077</v>
      </c>
      <c r="M31" s="7">
        <v>7.3800000000000003E-3</v>
      </c>
      <c r="N31" s="7"/>
      <c r="O31" s="1">
        <v>1803.5</v>
      </c>
      <c r="P31" s="1">
        <v>42.31</v>
      </c>
      <c r="Q31" s="1">
        <v>1880.8</v>
      </c>
      <c r="R31" s="1">
        <v>26.16</v>
      </c>
      <c r="S31" s="1">
        <v>1844.3</v>
      </c>
      <c r="T31" s="1">
        <v>20.79</v>
      </c>
      <c r="U31" s="1">
        <v>2067.4</v>
      </c>
      <c r="V31" s="1">
        <v>134.69999999999999</v>
      </c>
      <c r="W31" s="2">
        <f t="shared" si="0"/>
        <v>1.9790706501111588</v>
      </c>
      <c r="X31" s="2">
        <f t="shared" si="1"/>
        <v>4.2861103410035906</v>
      </c>
      <c r="Y31" s="1">
        <f t="shared" si="4"/>
        <v>1803.5</v>
      </c>
      <c r="Z31" s="1"/>
      <c r="AG31" s="9"/>
      <c r="AH31" s="9"/>
      <c r="AU31" s="10"/>
    </row>
    <row r="32" spans="1:47" x14ac:dyDescent="0.2">
      <c r="A32" s="5" t="s">
        <v>36</v>
      </c>
      <c r="B32" s="2">
        <v>17.489999999999998</v>
      </c>
      <c r="C32" s="2">
        <v>35.72</v>
      </c>
      <c r="D32" s="6">
        <f>B32/C32</f>
        <v>0.4896416573348264</v>
      </c>
      <c r="E32" s="6"/>
      <c r="F32" s="7">
        <v>0.12071</v>
      </c>
      <c r="G32" s="7">
        <v>3.31E-3</v>
      </c>
      <c r="H32" s="7">
        <v>0.31996000000000002</v>
      </c>
      <c r="I32" s="7">
        <v>5.5500000000000002E-3</v>
      </c>
      <c r="J32" s="7">
        <v>5.32456</v>
      </c>
      <c r="K32" s="7">
        <v>0.14782999999999999</v>
      </c>
      <c r="L32" s="7">
        <v>0.11081000000000001</v>
      </c>
      <c r="M32" s="7">
        <v>7.9699999999999997E-3</v>
      </c>
      <c r="N32" s="7"/>
      <c r="O32" s="1">
        <v>1966.7</v>
      </c>
      <c r="P32" s="1">
        <v>48.15</v>
      </c>
      <c r="Q32" s="1">
        <v>1789.6</v>
      </c>
      <c r="R32" s="1">
        <v>27.12</v>
      </c>
      <c r="S32" s="1">
        <v>1872.8</v>
      </c>
      <c r="T32" s="1">
        <v>23.73</v>
      </c>
      <c r="U32" s="1">
        <v>2124</v>
      </c>
      <c r="V32" s="1">
        <v>145.01</v>
      </c>
      <c r="W32" s="2">
        <f t="shared" si="0"/>
        <v>-4.442545920546781</v>
      </c>
      <c r="X32" s="2">
        <f t="shared" si="1"/>
        <v>-9.0049321197945851</v>
      </c>
      <c r="Y32" s="1">
        <f t="shared" si="4"/>
        <v>1966.7</v>
      </c>
      <c r="Z32" s="1"/>
      <c r="AG32" s="9"/>
      <c r="AH32" s="9"/>
      <c r="AU32" s="10"/>
    </row>
    <row r="33" spans="1:47" x14ac:dyDescent="0.2">
      <c r="A33" s="5" t="s">
        <v>37</v>
      </c>
      <c r="B33" s="2">
        <v>70.09</v>
      </c>
      <c r="C33" s="2">
        <v>85.64</v>
      </c>
      <c r="D33" s="6">
        <f>B33/C33</f>
        <v>0.81842596917328359</v>
      </c>
      <c r="E33" s="6"/>
      <c r="F33" s="7">
        <v>0.12579000000000001</v>
      </c>
      <c r="G33" s="7">
        <v>2.5200000000000001E-3</v>
      </c>
      <c r="H33" s="7">
        <v>0.36652000000000001</v>
      </c>
      <c r="I33" s="7">
        <v>5.3600000000000002E-3</v>
      </c>
      <c r="J33" s="7">
        <v>6.3520399999999997</v>
      </c>
      <c r="K33" s="7">
        <v>0.13419</v>
      </c>
      <c r="L33" s="7">
        <v>0.10584</v>
      </c>
      <c r="M33" s="7">
        <v>6.5799999999999999E-3</v>
      </c>
      <c r="N33" s="7"/>
      <c r="O33" s="1">
        <v>2039.9</v>
      </c>
      <c r="P33" s="1">
        <v>35.04</v>
      </c>
      <c r="Q33" s="1">
        <v>2013</v>
      </c>
      <c r="R33" s="1">
        <v>25.27</v>
      </c>
      <c r="S33" s="1">
        <v>2025.7</v>
      </c>
      <c r="T33" s="1">
        <v>18.53</v>
      </c>
      <c r="U33" s="1">
        <v>2033.5</v>
      </c>
      <c r="V33" s="1">
        <v>120.25</v>
      </c>
      <c r="W33" s="2">
        <f t="shared" si="0"/>
        <v>-0.62694377252308087</v>
      </c>
      <c r="X33" s="2">
        <f t="shared" si="1"/>
        <v>-1.3186920927496515</v>
      </c>
      <c r="Y33" s="1">
        <f t="shared" si="4"/>
        <v>2039.9</v>
      </c>
      <c r="Z33" s="1"/>
      <c r="AG33" s="9"/>
      <c r="AH33" s="9"/>
      <c r="AU33" s="10"/>
    </row>
    <row r="34" spans="1:47" x14ac:dyDescent="0.2">
      <c r="A34" s="5" t="s">
        <v>38</v>
      </c>
      <c r="B34" s="1">
        <v>131.16999999999999</v>
      </c>
      <c r="C34" s="1">
        <v>155.96</v>
      </c>
      <c r="D34" s="6">
        <f>B34/C34</f>
        <v>0.84104898691972285</v>
      </c>
      <c r="E34" s="6"/>
      <c r="F34" s="7">
        <v>5.9490000000000001E-2</v>
      </c>
      <c r="G34" s="7">
        <v>1.92E-3</v>
      </c>
      <c r="H34" s="7">
        <v>7.6060000000000003E-2</v>
      </c>
      <c r="I34" s="7">
        <v>1.1999999999999999E-3</v>
      </c>
      <c r="J34" s="7">
        <v>0.62339</v>
      </c>
      <c r="K34" s="7">
        <v>2.0160000000000001E-2</v>
      </c>
      <c r="L34" s="7">
        <v>2.3349999999999999E-2</v>
      </c>
      <c r="M34" s="7">
        <v>1.5E-3</v>
      </c>
      <c r="N34" s="7"/>
      <c r="O34" s="1">
        <v>585</v>
      </c>
      <c r="P34" s="1">
        <v>68.7</v>
      </c>
      <c r="Q34" s="1">
        <v>472.6</v>
      </c>
      <c r="R34" s="1">
        <v>7.2</v>
      </c>
      <c r="S34" s="1">
        <v>492</v>
      </c>
      <c r="T34" s="1">
        <v>12.61</v>
      </c>
      <c r="U34" s="1">
        <v>466.5</v>
      </c>
      <c r="V34" s="1">
        <v>29.64</v>
      </c>
      <c r="W34" s="2">
        <f t="shared" si="0"/>
        <v>-3.9430894308943087</v>
      </c>
      <c r="X34" s="2">
        <f t="shared" si="1"/>
        <v>-19.213675213675209</v>
      </c>
      <c r="Y34" s="1">
        <f>Q34</f>
        <v>472.6</v>
      </c>
      <c r="Z34" s="1"/>
      <c r="AG34" s="9"/>
      <c r="AH34" s="9"/>
    </row>
    <row r="35" spans="1:47" x14ac:dyDescent="0.2">
      <c r="A35" s="5" t="s">
        <v>39</v>
      </c>
      <c r="B35" s="2">
        <v>49.64</v>
      </c>
      <c r="C35" s="2">
        <v>40.26</v>
      </c>
      <c r="D35" s="6">
        <f>B35/C35</f>
        <v>1.2329855936413314</v>
      </c>
      <c r="E35" s="6"/>
      <c r="F35" s="7">
        <v>0.18235999999999999</v>
      </c>
      <c r="G35" s="7">
        <v>3.7599999999999999E-3</v>
      </c>
      <c r="H35" s="7">
        <v>0.50388999999999995</v>
      </c>
      <c r="I35" s="7">
        <v>7.77E-3</v>
      </c>
      <c r="J35" s="7">
        <v>12.66006</v>
      </c>
      <c r="K35" s="7">
        <v>0.27355000000000002</v>
      </c>
      <c r="L35" s="7">
        <v>0.14581</v>
      </c>
      <c r="M35" s="7">
        <v>9.0799999999999995E-3</v>
      </c>
      <c r="N35" s="7"/>
      <c r="O35" s="1">
        <v>2674.5</v>
      </c>
      <c r="P35" s="1">
        <v>33.76</v>
      </c>
      <c r="Q35" s="1">
        <v>2630.5</v>
      </c>
      <c r="R35" s="1">
        <v>33.29</v>
      </c>
      <c r="S35" s="1">
        <v>2654.7</v>
      </c>
      <c r="T35" s="1">
        <v>20.329999999999998</v>
      </c>
      <c r="U35" s="1">
        <v>2751.1</v>
      </c>
      <c r="V35" s="1">
        <v>160.19999999999999</v>
      </c>
      <c r="W35" s="2">
        <f t="shared" si="0"/>
        <v>-0.91159076355142865</v>
      </c>
      <c r="X35" s="2">
        <f t="shared" si="1"/>
        <v>-1.6451673209945783</v>
      </c>
      <c r="Y35" s="1">
        <f t="shared" si="4"/>
        <v>2674.5</v>
      </c>
      <c r="Z35" s="1"/>
      <c r="AG35" s="9"/>
      <c r="AH35" s="9"/>
      <c r="AU35" s="10"/>
    </row>
    <row r="36" spans="1:47" x14ac:dyDescent="0.2">
      <c r="A36" s="5" t="s">
        <v>40</v>
      </c>
      <c r="B36" s="2">
        <v>40.28</v>
      </c>
      <c r="C36" s="2">
        <v>47.65</v>
      </c>
      <c r="D36" s="6">
        <f>B36/C36</f>
        <v>0.84533053515215117</v>
      </c>
      <c r="E36" s="6"/>
      <c r="F36" s="7">
        <v>0.10802</v>
      </c>
      <c r="G36" s="7">
        <v>2.66E-3</v>
      </c>
      <c r="H36" s="7">
        <v>0.31474000000000002</v>
      </c>
      <c r="I36" s="7">
        <v>4.9300000000000004E-3</v>
      </c>
      <c r="J36" s="7">
        <v>4.6840900000000003</v>
      </c>
      <c r="K36" s="7">
        <v>0.11768000000000001</v>
      </c>
      <c r="L36" s="7">
        <v>9.5119999999999996E-2</v>
      </c>
      <c r="M36" s="7">
        <v>6.0200000000000002E-3</v>
      </c>
      <c r="N36" s="7"/>
      <c r="O36" s="1">
        <v>1766.2</v>
      </c>
      <c r="P36" s="1">
        <v>44.35</v>
      </c>
      <c r="Q36" s="1">
        <v>1764</v>
      </c>
      <c r="R36" s="1">
        <v>24.17</v>
      </c>
      <c r="S36" s="1">
        <v>1764.4</v>
      </c>
      <c r="T36" s="1">
        <v>21.02</v>
      </c>
      <c r="U36" s="1">
        <v>1836.6</v>
      </c>
      <c r="V36" s="1">
        <v>111.05</v>
      </c>
      <c r="W36" s="2">
        <f t="shared" si="0"/>
        <v>-2.2670596236684659E-2</v>
      </c>
      <c r="X36" s="2">
        <f t="shared" si="1"/>
        <v>-0.12456120484656275</v>
      </c>
      <c r="Y36" s="1">
        <f t="shared" si="4"/>
        <v>1766.2</v>
      </c>
      <c r="Z36" s="1"/>
      <c r="AG36" s="9"/>
      <c r="AH36" s="9"/>
      <c r="AU36" s="10"/>
    </row>
    <row r="37" spans="1:47" x14ac:dyDescent="0.2">
      <c r="A37" s="5" t="s">
        <v>41</v>
      </c>
      <c r="B37" s="1">
        <v>180.27</v>
      </c>
      <c r="C37" s="1">
        <v>223.08</v>
      </c>
      <c r="D37" s="6">
        <f>B37/C37</f>
        <v>0.80809575040344273</v>
      </c>
      <c r="E37" s="6"/>
      <c r="F37" s="7">
        <v>0.18953</v>
      </c>
      <c r="G37" s="7">
        <v>3.16E-3</v>
      </c>
      <c r="H37" s="7">
        <v>0.51422000000000001</v>
      </c>
      <c r="I37" s="7">
        <v>7.1000000000000004E-3</v>
      </c>
      <c r="J37" s="7">
        <v>13.42709</v>
      </c>
      <c r="K37" s="7">
        <v>0.24565999999999999</v>
      </c>
      <c r="L37" s="7">
        <v>0.14158000000000001</v>
      </c>
      <c r="M37" s="7">
        <v>8.6700000000000006E-3</v>
      </c>
      <c r="N37" s="7"/>
      <c r="O37" s="1">
        <v>2738</v>
      </c>
      <c r="P37" s="1">
        <v>27.21</v>
      </c>
      <c r="Q37" s="1">
        <v>2674.6</v>
      </c>
      <c r="R37" s="1">
        <v>30.22</v>
      </c>
      <c r="S37" s="1">
        <v>2710.2</v>
      </c>
      <c r="T37" s="1">
        <v>17.29</v>
      </c>
      <c r="U37" s="1">
        <v>2676.3</v>
      </c>
      <c r="V37" s="1">
        <v>153.55000000000001</v>
      </c>
      <c r="W37" s="2">
        <f t="shared" si="0"/>
        <v>-1.3135561951147512</v>
      </c>
      <c r="X37" s="2">
        <f t="shared" si="1"/>
        <v>-2.3155588020452922</v>
      </c>
      <c r="Y37" s="1">
        <f t="shared" si="4"/>
        <v>2738</v>
      </c>
      <c r="Z37" s="1"/>
      <c r="AG37" s="9"/>
      <c r="AH37" s="9"/>
      <c r="AU37" s="10"/>
    </row>
    <row r="38" spans="1:47" x14ac:dyDescent="0.2">
      <c r="A38" s="5" t="s">
        <v>42</v>
      </c>
      <c r="B38" s="2">
        <v>83.01</v>
      </c>
      <c r="C38" s="1">
        <v>797.18</v>
      </c>
      <c r="D38" s="6">
        <f>B38/C38</f>
        <v>0.10412955668732282</v>
      </c>
      <c r="E38" s="6"/>
      <c r="F38" s="7">
        <v>0.11562</v>
      </c>
      <c r="G38" s="7">
        <v>1.9E-3</v>
      </c>
      <c r="H38" s="7">
        <v>0.32092999999999999</v>
      </c>
      <c r="I38" s="7">
        <v>4.3600000000000002E-3</v>
      </c>
      <c r="J38" s="7">
        <v>5.1121100000000004</v>
      </c>
      <c r="K38" s="7">
        <v>9.2259999999999995E-2</v>
      </c>
      <c r="L38" s="7">
        <v>0.10569000000000001</v>
      </c>
      <c r="M38" s="7">
        <v>6.5500000000000003E-3</v>
      </c>
      <c r="N38" s="7"/>
      <c r="O38" s="1">
        <v>1889.5</v>
      </c>
      <c r="P38" s="1">
        <v>29.21</v>
      </c>
      <c r="Q38" s="1">
        <v>1794.3</v>
      </c>
      <c r="R38" s="1">
        <v>21.27</v>
      </c>
      <c r="S38" s="1">
        <v>1838.1</v>
      </c>
      <c r="T38" s="1">
        <v>15.33</v>
      </c>
      <c r="U38" s="1">
        <v>2030.7</v>
      </c>
      <c r="V38" s="1">
        <v>119.68</v>
      </c>
      <c r="W38" s="2">
        <f t="shared" si="0"/>
        <v>-2.3828953811000475</v>
      </c>
      <c r="X38" s="2">
        <f t="shared" si="1"/>
        <v>-5.0383699391373433</v>
      </c>
      <c r="Y38" s="1">
        <f t="shared" si="4"/>
        <v>1889.5</v>
      </c>
      <c r="Z38" s="1"/>
      <c r="AG38" s="9"/>
      <c r="AH38" s="9"/>
      <c r="AU38" s="10"/>
    </row>
    <row r="39" spans="1:47" x14ac:dyDescent="0.2">
      <c r="A39" s="5" t="s">
        <v>43</v>
      </c>
      <c r="B39" s="6">
        <v>2.2200000000000002</v>
      </c>
      <c r="C39" s="6">
        <v>6.61</v>
      </c>
      <c r="D39" s="6">
        <f>B39/C39</f>
        <v>0.33585476550680787</v>
      </c>
      <c r="E39" s="6"/>
      <c r="F39" s="7">
        <v>0.11461</v>
      </c>
      <c r="G39" s="7">
        <v>5.77E-3</v>
      </c>
      <c r="H39" s="7">
        <v>0.35431000000000001</v>
      </c>
      <c r="I39" s="7">
        <v>9.0299999999999998E-3</v>
      </c>
      <c r="J39" s="7">
        <v>5.5948000000000002</v>
      </c>
      <c r="K39" s="7">
        <v>0.27429999999999999</v>
      </c>
      <c r="L39" s="7">
        <v>9.5219999999999999E-2</v>
      </c>
      <c r="M39" s="7">
        <v>9.2399999999999999E-3</v>
      </c>
      <c r="N39" s="7"/>
      <c r="O39" s="1">
        <v>1873.8</v>
      </c>
      <c r="P39" s="1">
        <v>88.14</v>
      </c>
      <c r="Q39" s="1">
        <v>1955.1</v>
      </c>
      <c r="R39" s="1">
        <v>43</v>
      </c>
      <c r="S39" s="1">
        <v>1915.3</v>
      </c>
      <c r="T39" s="1">
        <v>42.23</v>
      </c>
      <c r="U39" s="1">
        <v>1838.5</v>
      </c>
      <c r="V39" s="1">
        <v>170.53</v>
      </c>
      <c r="W39" s="2">
        <f t="shared" si="0"/>
        <v>2.0780034459353613</v>
      </c>
      <c r="X39" s="2">
        <f t="shared" si="1"/>
        <v>4.3387768171629926</v>
      </c>
      <c r="Y39" s="1">
        <f t="shared" si="4"/>
        <v>1873.8</v>
      </c>
      <c r="Z39" s="1"/>
      <c r="AG39" s="9"/>
      <c r="AH39" s="9"/>
      <c r="AU39" s="10"/>
    </row>
    <row r="40" spans="1:47" x14ac:dyDescent="0.2">
      <c r="A40" s="5" t="s">
        <v>44</v>
      </c>
      <c r="B40" s="2">
        <v>45.37</v>
      </c>
      <c r="C40" s="2">
        <v>62.85</v>
      </c>
      <c r="D40" s="6">
        <f>B40/C40</f>
        <v>0.72187748607796332</v>
      </c>
      <c r="E40" s="6"/>
      <c r="F40" s="7">
        <v>0.11162</v>
      </c>
      <c r="G40" s="7">
        <v>2.5400000000000002E-3</v>
      </c>
      <c r="H40" s="7">
        <v>0.31683</v>
      </c>
      <c r="I40" s="7">
        <v>4.8199999999999996E-3</v>
      </c>
      <c r="J40" s="7">
        <v>4.8721899999999998</v>
      </c>
      <c r="K40" s="7">
        <v>0.11458</v>
      </c>
      <c r="L40" s="7">
        <v>9.2939999999999995E-2</v>
      </c>
      <c r="M40" s="7">
        <v>5.8700000000000002E-3</v>
      </c>
      <c r="N40" s="7"/>
      <c r="O40" s="1">
        <v>1825.9</v>
      </c>
      <c r="P40" s="1">
        <v>40.79</v>
      </c>
      <c r="Q40" s="1">
        <v>1774.2</v>
      </c>
      <c r="R40" s="1">
        <v>23.59</v>
      </c>
      <c r="S40" s="1">
        <v>1797.5</v>
      </c>
      <c r="T40" s="1">
        <v>19.809999999999999</v>
      </c>
      <c r="U40" s="1">
        <v>1796.3</v>
      </c>
      <c r="V40" s="1">
        <v>108.48</v>
      </c>
      <c r="W40" s="2">
        <f t="shared" si="0"/>
        <v>-1.2962447844228064</v>
      </c>
      <c r="X40" s="2">
        <f t="shared" si="1"/>
        <v>-2.8314803658469834</v>
      </c>
      <c r="Y40" s="1">
        <f t="shared" si="4"/>
        <v>1825.9</v>
      </c>
      <c r="Z40" s="1"/>
      <c r="AG40" s="9"/>
      <c r="AH40" s="9"/>
      <c r="AU40" s="10"/>
    </row>
    <row r="41" spans="1:47" x14ac:dyDescent="0.2">
      <c r="A41" s="5" t="s">
        <v>45</v>
      </c>
      <c r="B41" s="2">
        <v>29.97</v>
      </c>
      <c r="C41" s="2">
        <v>21.23</v>
      </c>
      <c r="D41" s="6">
        <f>B41/C41</f>
        <v>1.4116815826660385</v>
      </c>
      <c r="E41" s="6"/>
      <c r="F41" s="7">
        <v>0.20383999999999999</v>
      </c>
      <c r="G41" s="7">
        <v>4.7400000000000003E-3</v>
      </c>
      <c r="H41" s="7">
        <v>0.54771000000000003</v>
      </c>
      <c r="I41" s="7">
        <v>9.2599999999999991E-3</v>
      </c>
      <c r="J41" s="7">
        <v>15.381629999999999</v>
      </c>
      <c r="K41" s="7">
        <v>0.36743999999999999</v>
      </c>
      <c r="L41" s="7">
        <v>0.16213</v>
      </c>
      <c r="M41" s="7">
        <v>1.023E-2</v>
      </c>
      <c r="N41" s="7"/>
      <c r="O41" s="1">
        <v>2857.2</v>
      </c>
      <c r="P41" s="1">
        <v>37.36</v>
      </c>
      <c r="Q41" s="1">
        <v>2815.7</v>
      </c>
      <c r="R41" s="1">
        <v>38.590000000000003</v>
      </c>
      <c r="S41" s="1">
        <v>2839.2</v>
      </c>
      <c r="T41" s="1">
        <v>22.78</v>
      </c>
      <c r="U41" s="1">
        <v>3037</v>
      </c>
      <c r="V41" s="1">
        <v>177.9</v>
      </c>
      <c r="W41" s="2">
        <f t="shared" si="0"/>
        <v>-0.8276979430825615</v>
      </c>
      <c r="X41" s="2">
        <f t="shared" si="1"/>
        <v>-1.4524709505809863</v>
      </c>
      <c r="Y41" s="1">
        <f t="shared" si="4"/>
        <v>2857.2</v>
      </c>
      <c r="Z41" s="1"/>
      <c r="AG41" s="9"/>
      <c r="AH41" s="9"/>
      <c r="AU41" s="10"/>
    </row>
    <row r="42" spans="1:47" x14ac:dyDescent="0.2">
      <c r="A42" s="5" t="s">
        <v>46</v>
      </c>
      <c r="B42" s="2">
        <v>67.430000000000007</v>
      </c>
      <c r="C42" s="1">
        <v>290.27999999999997</v>
      </c>
      <c r="D42" s="6">
        <f>B42/C42</f>
        <v>0.23229295852280563</v>
      </c>
      <c r="E42" s="6"/>
      <c r="F42" s="7">
        <v>0.16642999999999999</v>
      </c>
      <c r="G42" s="7">
        <v>2.7799999999999999E-3</v>
      </c>
      <c r="H42" s="7">
        <v>0.4244</v>
      </c>
      <c r="I42" s="7">
        <v>5.8399999999999997E-3</v>
      </c>
      <c r="J42" s="7">
        <v>9.7311899999999998</v>
      </c>
      <c r="K42" s="7">
        <v>0.17813000000000001</v>
      </c>
      <c r="L42" s="7">
        <v>0.13796</v>
      </c>
      <c r="M42" s="7">
        <v>8.5400000000000007E-3</v>
      </c>
      <c r="N42" s="7"/>
      <c r="O42" s="1">
        <v>2522</v>
      </c>
      <c r="P42" s="1">
        <v>27.81</v>
      </c>
      <c r="Q42" s="1">
        <v>2280.4</v>
      </c>
      <c r="R42" s="1">
        <v>26.42</v>
      </c>
      <c r="S42" s="1">
        <v>2409.6999999999998</v>
      </c>
      <c r="T42" s="1">
        <v>16.86</v>
      </c>
      <c r="U42" s="1">
        <v>2612.1999999999998</v>
      </c>
      <c r="V42" s="1">
        <v>151.76</v>
      </c>
      <c r="W42" s="2">
        <f t="shared" si="0"/>
        <v>-5.3658131717641115</v>
      </c>
      <c r="X42" s="2">
        <f t="shared" si="1"/>
        <v>-9.5796986518636</v>
      </c>
      <c r="Y42" s="1">
        <f t="shared" si="4"/>
        <v>2522</v>
      </c>
      <c r="Z42" s="1"/>
      <c r="AG42" s="9"/>
      <c r="AH42" s="9"/>
      <c r="AU42" s="10"/>
    </row>
    <row r="43" spans="1:47" x14ac:dyDescent="0.2">
      <c r="A43" s="5" t="s">
        <v>47</v>
      </c>
      <c r="B43" s="2">
        <v>38.61</v>
      </c>
      <c r="C43" s="2">
        <v>48.03</v>
      </c>
      <c r="D43" s="6">
        <f>B43/C43</f>
        <v>0.8038725796377264</v>
      </c>
      <c r="E43" s="6"/>
      <c r="F43" s="7">
        <v>0.11759</v>
      </c>
      <c r="G43" s="7">
        <v>2.8400000000000001E-3</v>
      </c>
      <c r="H43" s="7">
        <v>0.32312000000000002</v>
      </c>
      <c r="I43" s="7">
        <v>5.0699999999999999E-3</v>
      </c>
      <c r="J43" s="7">
        <v>5.2347700000000001</v>
      </c>
      <c r="K43" s="7">
        <v>0.1293</v>
      </c>
      <c r="L43" s="7">
        <v>9.9110000000000004E-2</v>
      </c>
      <c r="M43" s="7">
        <v>6.28E-3</v>
      </c>
      <c r="N43" s="7"/>
      <c r="O43" s="1">
        <v>1919.9</v>
      </c>
      <c r="P43" s="1">
        <v>42.72</v>
      </c>
      <c r="Q43" s="1">
        <v>1805</v>
      </c>
      <c r="R43" s="1">
        <v>24.72</v>
      </c>
      <c r="S43" s="1">
        <v>1858.3</v>
      </c>
      <c r="T43" s="1">
        <v>21.06</v>
      </c>
      <c r="U43" s="1">
        <v>1910</v>
      </c>
      <c r="V43" s="1">
        <v>115.55</v>
      </c>
      <c r="W43" s="2">
        <f t="shared" si="0"/>
        <v>-2.8682128827422937</v>
      </c>
      <c r="X43" s="2">
        <f t="shared" si="1"/>
        <v>-5.984686702432418</v>
      </c>
      <c r="Y43" s="1">
        <f t="shared" si="4"/>
        <v>1919.9</v>
      </c>
      <c r="Z43" s="1"/>
      <c r="AG43" s="9"/>
      <c r="AH43" s="9"/>
      <c r="AU43" s="10"/>
    </row>
    <row r="44" spans="1:47" x14ac:dyDescent="0.2">
      <c r="A44" s="5" t="s">
        <v>48</v>
      </c>
      <c r="B44" s="1">
        <v>231.56</v>
      </c>
      <c r="C44" s="1">
        <v>216</v>
      </c>
      <c r="D44" s="6">
        <f>B44/C44</f>
        <v>1.0720370370370371</v>
      </c>
      <c r="E44" s="6"/>
      <c r="F44" s="7">
        <v>0.11842</v>
      </c>
      <c r="G44" s="7">
        <v>2.1099999999999999E-3</v>
      </c>
      <c r="H44" s="7">
        <v>0.33767000000000003</v>
      </c>
      <c r="I44" s="7">
        <v>4.7000000000000002E-3</v>
      </c>
      <c r="J44" s="7">
        <v>5.5089699999999997</v>
      </c>
      <c r="K44" s="7">
        <v>0.10582999999999999</v>
      </c>
      <c r="L44" s="7">
        <v>9.8489999999999994E-2</v>
      </c>
      <c r="M44" s="7">
        <v>6.0299999999999998E-3</v>
      </c>
      <c r="N44" s="7"/>
      <c r="O44" s="1">
        <v>1932.5</v>
      </c>
      <c r="P44" s="1">
        <v>31.52</v>
      </c>
      <c r="Q44" s="1">
        <v>1875.4</v>
      </c>
      <c r="R44" s="1">
        <v>22.67</v>
      </c>
      <c r="S44" s="1">
        <v>1902</v>
      </c>
      <c r="T44" s="1">
        <v>16.510000000000002</v>
      </c>
      <c r="U44" s="1">
        <v>1898.6</v>
      </c>
      <c r="V44" s="1">
        <v>111.03</v>
      </c>
      <c r="W44" s="2">
        <f t="shared" si="0"/>
        <v>-1.3985278654048305</v>
      </c>
      <c r="X44" s="2">
        <f t="shared" si="1"/>
        <v>-2.954721862871923</v>
      </c>
      <c r="Y44" s="1">
        <f t="shared" si="4"/>
        <v>1932.5</v>
      </c>
      <c r="Z44" s="1"/>
      <c r="AG44" s="9"/>
      <c r="AH44" s="9"/>
      <c r="AU44" s="10"/>
    </row>
    <row r="45" spans="1:47" x14ac:dyDescent="0.2">
      <c r="A45" s="5" t="s">
        <v>49</v>
      </c>
      <c r="B45" s="2">
        <v>43.61</v>
      </c>
      <c r="C45" s="2">
        <v>76.72</v>
      </c>
      <c r="D45" s="6">
        <f>B45/C45</f>
        <v>0.56843065693430661</v>
      </c>
      <c r="E45" s="6"/>
      <c r="F45" s="7">
        <v>0.12656999999999999</v>
      </c>
      <c r="G45" s="7">
        <v>2.6099999999999999E-3</v>
      </c>
      <c r="H45" s="7">
        <v>0.35067999999999999</v>
      </c>
      <c r="I45" s="7">
        <v>5.1799999999999997E-3</v>
      </c>
      <c r="J45" s="7">
        <v>6.11531</v>
      </c>
      <c r="K45" s="7">
        <v>0.13197</v>
      </c>
      <c r="L45" s="7">
        <v>0.10206</v>
      </c>
      <c r="M45" s="7">
        <v>6.43E-3</v>
      </c>
      <c r="N45" s="7"/>
      <c r="O45" s="1">
        <v>2050.9</v>
      </c>
      <c r="P45" s="1">
        <v>35.94</v>
      </c>
      <c r="Q45" s="1">
        <v>1937.9</v>
      </c>
      <c r="R45" s="1">
        <v>24.72</v>
      </c>
      <c r="S45" s="1">
        <v>1992.4</v>
      </c>
      <c r="T45" s="1">
        <v>18.829999999999998</v>
      </c>
      <c r="U45" s="1">
        <v>1964.2</v>
      </c>
      <c r="V45" s="1">
        <v>117.87</v>
      </c>
      <c r="W45" s="2">
        <f t="shared" si="0"/>
        <v>-2.7353944990965662</v>
      </c>
      <c r="X45" s="2">
        <f t="shared" si="1"/>
        <v>-5.5097761958164737</v>
      </c>
      <c r="Y45" s="1">
        <f t="shared" si="4"/>
        <v>2050.9</v>
      </c>
      <c r="Z45" s="1"/>
      <c r="AG45" s="9"/>
      <c r="AH45" s="9"/>
      <c r="AU45" s="10"/>
    </row>
    <row r="46" spans="1:47" x14ac:dyDescent="0.2">
      <c r="A46" s="5" t="s">
        <v>50</v>
      </c>
      <c r="B46" s="2">
        <v>55.77</v>
      </c>
      <c r="C46" s="2">
        <v>46.15</v>
      </c>
      <c r="D46" s="6">
        <f>B46/C46</f>
        <v>1.2084507042253523</v>
      </c>
      <c r="E46" s="6"/>
      <c r="F46" s="7">
        <v>0.11648</v>
      </c>
      <c r="G46" s="7">
        <v>2.8300000000000001E-3</v>
      </c>
      <c r="H46" s="7">
        <v>0.32938000000000001</v>
      </c>
      <c r="I46" s="7">
        <v>5.1799999999999997E-3</v>
      </c>
      <c r="J46" s="7">
        <v>5.28592</v>
      </c>
      <c r="K46" s="7">
        <v>0.13120999999999999</v>
      </c>
      <c r="L46" s="7">
        <v>9.4769999999999993E-2</v>
      </c>
      <c r="M46" s="7">
        <v>5.94E-3</v>
      </c>
      <c r="N46" s="7"/>
      <c r="O46" s="1">
        <v>1902.9</v>
      </c>
      <c r="P46" s="1">
        <v>43.02</v>
      </c>
      <c r="Q46" s="1">
        <v>1835.4</v>
      </c>
      <c r="R46" s="1">
        <v>25.13</v>
      </c>
      <c r="S46" s="1">
        <v>1866.6</v>
      </c>
      <c r="T46" s="1">
        <v>21.19</v>
      </c>
      <c r="U46" s="1">
        <v>1830.2</v>
      </c>
      <c r="V46" s="1">
        <v>109.65</v>
      </c>
      <c r="W46" s="2">
        <f t="shared" si="0"/>
        <v>-1.6714882674381148</v>
      </c>
      <c r="X46" s="2">
        <f t="shared" si="1"/>
        <v>-3.5472174050134031</v>
      </c>
      <c r="Y46" s="1">
        <f t="shared" si="4"/>
        <v>1902.9</v>
      </c>
      <c r="Z46" s="1"/>
      <c r="AG46" s="9"/>
      <c r="AH46" s="9"/>
      <c r="AU46" s="10"/>
    </row>
    <row r="47" spans="1:47" x14ac:dyDescent="0.2">
      <c r="A47" s="5" t="s">
        <v>51</v>
      </c>
      <c r="B47" s="1">
        <v>141.59</v>
      </c>
      <c r="C47" s="2">
        <v>99.57</v>
      </c>
      <c r="D47" s="6">
        <f>B47/C47</f>
        <v>1.4220146630511199</v>
      </c>
      <c r="E47" s="6"/>
      <c r="F47" s="7">
        <v>0.12311</v>
      </c>
      <c r="G47" s="7">
        <v>2.4299999999999999E-3</v>
      </c>
      <c r="H47" s="7">
        <v>0.35185</v>
      </c>
      <c r="I47" s="7">
        <v>5.1000000000000004E-3</v>
      </c>
      <c r="J47" s="7">
        <v>5.9677499999999997</v>
      </c>
      <c r="K47" s="7">
        <v>0.12447</v>
      </c>
      <c r="L47" s="7">
        <v>0.10083</v>
      </c>
      <c r="M47" s="7">
        <v>6.2100000000000002E-3</v>
      </c>
      <c r="N47" s="7"/>
      <c r="O47" s="1">
        <v>2001.8</v>
      </c>
      <c r="P47" s="1">
        <v>34.659999999999997</v>
      </c>
      <c r="Q47" s="1">
        <v>1943.4</v>
      </c>
      <c r="R47" s="1">
        <v>24.32</v>
      </c>
      <c r="S47" s="1">
        <v>1971.2</v>
      </c>
      <c r="T47" s="1">
        <v>18.14</v>
      </c>
      <c r="U47" s="1">
        <v>1941.8</v>
      </c>
      <c r="V47" s="1">
        <v>113.93</v>
      </c>
      <c r="W47" s="2">
        <f t="shared" si="0"/>
        <v>-1.4103084415584388</v>
      </c>
      <c r="X47" s="2">
        <f t="shared" si="1"/>
        <v>-2.9173743630732218</v>
      </c>
      <c r="Y47" s="1">
        <f t="shared" si="4"/>
        <v>2001.8</v>
      </c>
      <c r="Z47" s="1"/>
      <c r="AG47" s="9"/>
      <c r="AH47" s="9"/>
      <c r="AU47" s="10"/>
    </row>
    <row r="48" spans="1:47" x14ac:dyDescent="0.2">
      <c r="A48" s="5" t="s">
        <v>52</v>
      </c>
      <c r="B48" s="2">
        <v>74.430000000000007</v>
      </c>
      <c r="C48" s="1">
        <v>150.9</v>
      </c>
      <c r="D48" s="6">
        <f>B48/C48</f>
        <v>0.4932405566600398</v>
      </c>
      <c r="E48" s="6"/>
      <c r="F48" s="7">
        <v>4.9930000000000002E-2</v>
      </c>
      <c r="G48" s="7">
        <v>2.0799999999999998E-3</v>
      </c>
      <c r="H48" s="7">
        <v>4.7789999999999999E-2</v>
      </c>
      <c r="I48" s="7">
        <v>8.3000000000000001E-4</v>
      </c>
      <c r="J48" s="7">
        <v>0.32895999999999997</v>
      </c>
      <c r="K48" s="7">
        <v>1.355E-2</v>
      </c>
      <c r="L48" s="7">
        <v>1.4880000000000001E-2</v>
      </c>
      <c r="M48" s="7">
        <v>1.01E-3</v>
      </c>
      <c r="N48" s="7"/>
      <c r="O48" s="1">
        <v>191.7</v>
      </c>
      <c r="P48" s="1">
        <v>94.11</v>
      </c>
      <c r="Q48" s="1">
        <v>300.89999999999998</v>
      </c>
      <c r="R48" s="1">
        <v>5.0999999999999996</v>
      </c>
      <c r="S48" s="1">
        <v>288.8</v>
      </c>
      <c r="T48" s="1">
        <v>10.36</v>
      </c>
      <c r="U48" s="1">
        <v>298.60000000000002</v>
      </c>
      <c r="V48" s="1">
        <v>20.059999999999999</v>
      </c>
      <c r="W48" s="2">
        <f t="shared" si="0"/>
        <v>4.1897506925207662</v>
      </c>
      <c r="X48" s="2"/>
      <c r="Y48" s="1">
        <f>Q48</f>
        <v>300.89999999999998</v>
      </c>
      <c r="Z48" s="1"/>
      <c r="AG48" s="9"/>
      <c r="AH48" s="9"/>
      <c r="AU48" s="10"/>
    </row>
    <row r="49" spans="1:47" s="14" customFormat="1" x14ac:dyDescent="0.2">
      <c r="A49" s="11" t="s">
        <v>53</v>
      </c>
      <c r="B49" s="12">
        <v>35.75</v>
      </c>
      <c r="C49" s="12">
        <v>116.35</v>
      </c>
      <c r="D49" s="12">
        <f>B49/C49</f>
        <v>0.30726256983240224</v>
      </c>
      <c r="E49" s="12"/>
      <c r="F49" s="13">
        <v>0.10758</v>
      </c>
      <c r="G49" s="13">
        <v>2.2699999999999999E-3</v>
      </c>
      <c r="H49" s="13">
        <v>0.23799999999999999</v>
      </c>
      <c r="I49" s="13">
        <v>3.5699999999999998E-3</v>
      </c>
      <c r="J49" s="13">
        <v>3.5300400000000001</v>
      </c>
      <c r="K49" s="13">
        <v>7.7890000000000001E-2</v>
      </c>
      <c r="L49" s="13">
        <v>8.7440000000000004E-2</v>
      </c>
      <c r="M49" s="13">
        <v>5.5500000000000002E-3</v>
      </c>
      <c r="N49" s="13"/>
      <c r="O49" s="3">
        <v>1758.9</v>
      </c>
      <c r="P49" s="3">
        <v>38.1</v>
      </c>
      <c r="Q49" s="3">
        <v>1376.3</v>
      </c>
      <c r="R49" s="3">
        <v>18.600000000000001</v>
      </c>
      <c r="S49" s="3">
        <v>1534</v>
      </c>
      <c r="T49" s="3">
        <v>17.46</v>
      </c>
      <c r="U49" s="3">
        <v>1694.3</v>
      </c>
      <c r="V49" s="3">
        <v>103.21</v>
      </c>
      <c r="W49" s="4">
        <f t="shared" si="0"/>
        <v>-10.280312907431554</v>
      </c>
      <c r="X49" s="4">
        <f t="shared" si="1"/>
        <v>-21.752231508329078</v>
      </c>
      <c r="Y49" s="3">
        <f t="shared" si="4"/>
        <v>1758.9</v>
      </c>
      <c r="Z49" s="3"/>
      <c r="AG49" s="15"/>
      <c r="AH49" s="15"/>
      <c r="AU49" s="16"/>
    </row>
    <row r="50" spans="1:47" x14ac:dyDescent="0.2">
      <c r="A50" s="5" t="s">
        <v>54</v>
      </c>
      <c r="B50" s="2">
        <v>69.19</v>
      </c>
      <c r="C50" s="1">
        <v>123.22</v>
      </c>
      <c r="D50" s="6">
        <f>B50/C50</f>
        <v>0.56151598766434019</v>
      </c>
      <c r="E50" s="6"/>
      <c r="F50" s="7">
        <v>5.3719999999999997E-2</v>
      </c>
      <c r="G50" s="7">
        <v>2.4199999999999998E-3</v>
      </c>
      <c r="H50" s="7">
        <v>7.6280000000000001E-2</v>
      </c>
      <c r="I50" s="7">
        <v>1.2700000000000001E-3</v>
      </c>
      <c r="J50" s="7">
        <v>0.56488000000000005</v>
      </c>
      <c r="K50" s="7">
        <v>2.5409999999999999E-2</v>
      </c>
      <c r="L50" s="7">
        <v>2.41E-2</v>
      </c>
      <c r="M50" s="7">
        <v>1.58E-3</v>
      </c>
      <c r="N50" s="7"/>
      <c r="O50" s="1">
        <v>359</v>
      </c>
      <c r="P50" s="1">
        <v>98.52</v>
      </c>
      <c r="Q50" s="1">
        <v>473.9</v>
      </c>
      <c r="R50" s="1">
        <v>7.62</v>
      </c>
      <c r="S50" s="1">
        <v>454.7</v>
      </c>
      <c r="T50" s="1">
        <v>16.489999999999998</v>
      </c>
      <c r="U50" s="1">
        <v>481.4</v>
      </c>
      <c r="V50" s="1">
        <v>31.14</v>
      </c>
      <c r="W50" s="2">
        <f t="shared" si="0"/>
        <v>4.222564328128442</v>
      </c>
      <c r="X50" s="2">
        <f t="shared" si="1"/>
        <v>32.005571030640652</v>
      </c>
      <c r="Y50" s="1">
        <f>Q50</f>
        <v>473.9</v>
      </c>
      <c r="Z50" s="1"/>
      <c r="AG50" s="9"/>
      <c r="AH50" s="9"/>
    </row>
    <row r="51" spans="1:47" x14ac:dyDescent="0.2">
      <c r="A51" s="5" t="s">
        <v>55</v>
      </c>
      <c r="B51" s="1">
        <v>305.35000000000002</v>
      </c>
      <c r="C51" s="1">
        <v>344.59</v>
      </c>
      <c r="D51" s="6">
        <f>B51/C51</f>
        <v>0.88612554049740289</v>
      </c>
      <c r="E51" s="6"/>
      <c r="F51" s="7">
        <v>0.18481</v>
      </c>
      <c r="G51" s="7">
        <v>3.0100000000000001E-3</v>
      </c>
      <c r="H51" s="7">
        <v>0.51717000000000002</v>
      </c>
      <c r="I51" s="7">
        <v>7.26E-3</v>
      </c>
      <c r="J51" s="7">
        <v>13.17675</v>
      </c>
      <c r="K51" s="7">
        <v>0.23765</v>
      </c>
      <c r="L51" s="7">
        <v>0.14171</v>
      </c>
      <c r="M51" s="7">
        <v>8.6E-3</v>
      </c>
      <c r="N51" s="7"/>
      <c r="O51" s="1">
        <v>2696.5</v>
      </c>
      <c r="P51" s="1">
        <v>26.64</v>
      </c>
      <c r="Q51" s="1">
        <v>2687.2</v>
      </c>
      <c r="R51" s="1">
        <v>30.85</v>
      </c>
      <c r="S51" s="1">
        <v>2692.4</v>
      </c>
      <c r="T51" s="1">
        <v>17.02</v>
      </c>
      <c r="U51" s="1">
        <v>2678.8</v>
      </c>
      <c r="V51" s="1">
        <v>152.19</v>
      </c>
      <c r="W51" s="2">
        <f t="shared" si="0"/>
        <v>-0.19313623532908331</v>
      </c>
      <c r="X51" s="2">
        <f t="shared" si="1"/>
        <v>-0.34489152605229334</v>
      </c>
      <c r="Y51" s="1">
        <f t="shared" si="4"/>
        <v>2696.5</v>
      </c>
      <c r="Z51" s="1"/>
      <c r="AG51" s="9"/>
      <c r="AH51" s="9"/>
      <c r="AU51" s="10"/>
    </row>
    <row r="52" spans="1:47" x14ac:dyDescent="0.2">
      <c r="A52" s="5" t="s">
        <v>56</v>
      </c>
      <c r="B52" s="1">
        <v>147.79</v>
      </c>
      <c r="C52" s="1">
        <v>645.5</v>
      </c>
      <c r="D52" s="6">
        <f>B52/C52</f>
        <v>0.22895429899302866</v>
      </c>
      <c r="E52" s="6"/>
      <c r="F52" s="7">
        <v>0.11489000000000001</v>
      </c>
      <c r="G52" s="7">
        <v>1.8799999999999999E-3</v>
      </c>
      <c r="H52" s="7">
        <v>0.33189999999999997</v>
      </c>
      <c r="I52" s="7">
        <v>4.6299999999999996E-3</v>
      </c>
      <c r="J52" s="7">
        <v>5.2573100000000004</v>
      </c>
      <c r="K52" s="7">
        <v>9.5170000000000005E-2</v>
      </c>
      <c r="L52" s="7">
        <v>9.4969999999999999E-2</v>
      </c>
      <c r="M52" s="7">
        <v>5.7999999999999996E-3</v>
      </c>
      <c r="N52" s="7"/>
      <c r="O52" s="1">
        <v>1878.2</v>
      </c>
      <c r="P52" s="1">
        <v>29.19</v>
      </c>
      <c r="Q52" s="1">
        <v>1847.6</v>
      </c>
      <c r="R52" s="1">
        <v>22.41</v>
      </c>
      <c r="S52" s="1">
        <v>1862</v>
      </c>
      <c r="T52" s="1">
        <v>15.44</v>
      </c>
      <c r="U52" s="1">
        <v>1833.8</v>
      </c>
      <c r="V52" s="1">
        <v>107.12</v>
      </c>
      <c r="W52" s="2">
        <f t="shared" si="0"/>
        <v>-0.7733619763695021</v>
      </c>
      <c r="X52" s="2">
        <f t="shared" si="1"/>
        <v>-1.6292194654456416</v>
      </c>
      <c r="Y52" s="1">
        <f t="shared" si="4"/>
        <v>1878.2</v>
      </c>
      <c r="Z52" s="1"/>
      <c r="AG52" s="9"/>
      <c r="AH52" s="9"/>
      <c r="AU52" s="10"/>
    </row>
    <row r="53" spans="1:47" x14ac:dyDescent="0.2">
      <c r="A53" s="5" t="s">
        <v>57</v>
      </c>
      <c r="B53" s="1">
        <v>148.86000000000001</v>
      </c>
      <c r="C53" s="1">
        <v>157.6</v>
      </c>
      <c r="D53" s="6">
        <f>B53/C53</f>
        <v>0.94454314720812194</v>
      </c>
      <c r="E53" s="6"/>
      <c r="F53" s="7">
        <v>0.15592</v>
      </c>
      <c r="G53" s="7">
        <v>2.7200000000000002E-3</v>
      </c>
      <c r="H53" s="7">
        <v>0.42703000000000002</v>
      </c>
      <c r="I53" s="7">
        <v>6.1399999999999996E-3</v>
      </c>
      <c r="J53" s="7">
        <v>9.1792499999999997</v>
      </c>
      <c r="K53" s="7">
        <v>0.17407</v>
      </c>
      <c r="L53" s="7">
        <v>0.11773</v>
      </c>
      <c r="M53" s="7">
        <v>7.1799999999999998E-3</v>
      </c>
      <c r="N53" s="7"/>
      <c r="O53" s="1">
        <v>2411.9</v>
      </c>
      <c r="P53" s="1">
        <v>29.3</v>
      </c>
      <c r="Q53" s="1">
        <v>2292.3000000000002</v>
      </c>
      <c r="R53" s="1">
        <v>27.72</v>
      </c>
      <c r="S53" s="1">
        <v>2356</v>
      </c>
      <c r="T53" s="1">
        <v>17.36</v>
      </c>
      <c r="U53" s="1">
        <v>2249.6</v>
      </c>
      <c r="V53" s="1">
        <v>129.82</v>
      </c>
      <c r="W53" s="2">
        <f t="shared" si="0"/>
        <v>-2.7037351443123914</v>
      </c>
      <c r="X53" s="2">
        <f t="shared" si="1"/>
        <v>-4.9587462166756469</v>
      </c>
      <c r="Y53" s="1">
        <f t="shared" si="4"/>
        <v>2411.9</v>
      </c>
      <c r="Z53" s="1"/>
      <c r="AG53" s="9"/>
      <c r="AH53" s="9"/>
      <c r="AU53" s="10"/>
    </row>
    <row r="54" spans="1:47" x14ac:dyDescent="0.2">
      <c r="A54" s="5" t="s">
        <v>58</v>
      </c>
      <c r="B54" s="1">
        <v>213.93</v>
      </c>
      <c r="C54" s="1">
        <v>279.54000000000002</v>
      </c>
      <c r="D54" s="6">
        <f>B54/C54</f>
        <v>0.76529298132646484</v>
      </c>
      <c r="E54" s="6"/>
      <c r="F54" s="7">
        <v>5.2249999999999998E-2</v>
      </c>
      <c r="G54" s="7">
        <v>1.75E-3</v>
      </c>
      <c r="H54" s="7">
        <v>4.3720000000000002E-2</v>
      </c>
      <c r="I54" s="7">
        <v>6.9999999999999999E-4</v>
      </c>
      <c r="J54" s="7">
        <v>0.31494</v>
      </c>
      <c r="K54" s="7">
        <v>1.0540000000000001E-2</v>
      </c>
      <c r="L54" s="7">
        <v>1.388E-2</v>
      </c>
      <c r="M54" s="7">
        <v>8.8000000000000003E-4</v>
      </c>
      <c r="N54" s="7"/>
      <c r="O54" s="1">
        <v>296.5</v>
      </c>
      <c r="P54" s="1">
        <v>74.459999999999994</v>
      </c>
      <c r="Q54" s="1">
        <v>275.8</v>
      </c>
      <c r="R54" s="1">
        <v>4.33</v>
      </c>
      <c r="S54" s="1">
        <v>278</v>
      </c>
      <c r="T54" s="1">
        <v>8.14</v>
      </c>
      <c r="U54" s="1">
        <v>278.7</v>
      </c>
      <c r="V54" s="1">
        <v>17.52</v>
      </c>
      <c r="W54" s="2">
        <f t="shared" si="0"/>
        <v>-0.79136690647481078</v>
      </c>
      <c r="X54" s="2">
        <f t="shared" si="1"/>
        <v>-6.9814502529510936</v>
      </c>
      <c r="Y54" s="1">
        <f>Q54</f>
        <v>275.8</v>
      </c>
      <c r="Z54" s="1"/>
      <c r="AG54" s="9"/>
      <c r="AH54" s="9"/>
    </row>
    <row r="55" spans="1:47" x14ac:dyDescent="0.2">
      <c r="A55" s="5" t="s">
        <v>59</v>
      </c>
      <c r="B55" s="1">
        <v>107.28</v>
      </c>
      <c r="C55" s="2">
        <v>93.12</v>
      </c>
      <c r="D55" s="6">
        <f>B55/C55</f>
        <v>1.152061855670103</v>
      </c>
      <c r="E55" s="6"/>
      <c r="F55" s="7">
        <v>6.2449999999999999E-2</v>
      </c>
      <c r="G55" s="7">
        <v>2.0699999999999998E-3</v>
      </c>
      <c r="H55" s="7">
        <v>0.11017</v>
      </c>
      <c r="I55" s="7">
        <v>1.82E-3</v>
      </c>
      <c r="J55" s="7">
        <v>0.94847999999999999</v>
      </c>
      <c r="K55" s="7">
        <v>3.1329999999999997E-2</v>
      </c>
      <c r="L55" s="7">
        <v>3.3430000000000001E-2</v>
      </c>
      <c r="M55" s="7">
        <v>2.0999999999999999E-3</v>
      </c>
      <c r="N55" s="7"/>
      <c r="O55" s="1">
        <v>689.4</v>
      </c>
      <c r="P55" s="1">
        <v>69.05</v>
      </c>
      <c r="Q55" s="1">
        <v>673.8</v>
      </c>
      <c r="R55" s="1">
        <v>10.55</v>
      </c>
      <c r="S55" s="1">
        <v>677.3</v>
      </c>
      <c r="T55" s="1">
        <v>16.329999999999998</v>
      </c>
      <c r="U55" s="1">
        <v>664.7</v>
      </c>
      <c r="V55" s="1">
        <v>41.06</v>
      </c>
      <c r="W55" s="2">
        <f t="shared" si="0"/>
        <v>-0.51675771445445218</v>
      </c>
      <c r="X55" s="2">
        <f t="shared" si="1"/>
        <v>-2.2628372497824234</v>
      </c>
      <c r="Y55" s="1">
        <f t="shared" ref="Y55:Y62" si="5">Q55</f>
        <v>673.8</v>
      </c>
      <c r="Z55" s="1"/>
      <c r="AG55" s="9"/>
      <c r="AH55" s="9"/>
      <c r="AU55" s="10"/>
    </row>
    <row r="56" spans="1:47" x14ac:dyDescent="0.2">
      <c r="A56" s="5" t="s">
        <v>60</v>
      </c>
      <c r="B56" s="6">
        <v>7.66</v>
      </c>
      <c r="C56" s="6">
        <v>8.5</v>
      </c>
      <c r="D56" s="6">
        <f>B56/C56</f>
        <v>0.90117647058823536</v>
      </c>
      <c r="E56" s="6"/>
      <c r="F56" s="7">
        <v>5.917E-2</v>
      </c>
      <c r="G56" s="7">
        <v>5.7600000000000004E-3</v>
      </c>
      <c r="H56" s="7">
        <v>0.12085</v>
      </c>
      <c r="I56" s="7">
        <v>3.9100000000000003E-3</v>
      </c>
      <c r="J56" s="7">
        <v>0.98575999999999997</v>
      </c>
      <c r="K56" s="7">
        <v>9.2859999999999998E-2</v>
      </c>
      <c r="L56" s="7">
        <v>4.0469999999999999E-2</v>
      </c>
      <c r="M56" s="7">
        <v>3.4399999999999999E-3</v>
      </c>
      <c r="N56" s="7"/>
      <c r="O56" s="1">
        <v>573.20000000000005</v>
      </c>
      <c r="P56" s="1">
        <v>198.78</v>
      </c>
      <c r="Q56" s="1">
        <v>735.4</v>
      </c>
      <c r="R56" s="1">
        <v>22.5</v>
      </c>
      <c r="S56" s="1">
        <v>696.6</v>
      </c>
      <c r="T56" s="1">
        <v>47.48</v>
      </c>
      <c r="U56" s="1">
        <v>801.8</v>
      </c>
      <c r="V56" s="1">
        <v>66.900000000000006</v>
      </c>
      <c r="W56" s="2">
        <f t="shared" si="0"/>
        <v>5.5699109962675797</v>
      </c>
      <c r="X56" s="2"/>
      <c r="Y56" s="1">
        <f t="shared" si="5"/>
        <v>735.4</v>
      </c>
      <c r="Z56" s="1"/>
      <c r="AG56" s="9"/>
      <c r="AH56" s="9"/>
      <c r="AU56" s="10"/>
    </row>
    <row r="57" spans="1:47" x14ac:dyDescent="0.2">
      <c r="A57" s="5" t="s">
        <v>61</v>
      </c>
      <c r="B57" s="1">
        <v>201.49</v>
      </c>
      <c r="C57" s="1">
        <v>217.01</v>
      </c>
      <c r="D57" s="6">
        <f>B57/C57</f>
        <v>0.92848255840744676</v>
      </c>
      <c r="E57" s="6"/>
      <c r="F57" s="7">
        <v>5.185E-2</v>
      </c>
      <c r="G57" s="7">
        <v>1.8500000000000001E-3</v>
      </c>
      <c r="H57" s="7">
        <v>4.8030000000000003E-2</v>
      </c>
      <c r="I57" s="7">
        <v>7.9000000000000001E-4</v>
      </c>
      <c r="J57" s="7">
        <v>0.34331</v>
      </c>
      <c r="K57" s="7">
        <v>1.222E-2</v>
      </c>
      <c r="L57" s="7">
        <v>1.609E-2</v>
      </c>
      <c r="M57" s="7">
        <v>1.01E-3</v>
      </c>
      <c r="N57" s="7"/>
      <c r="O57" s="1">
        <v>278.8</v>
      </c>
      <c r="P57" s="1">
        <v>79.69</v>
      </c>
      <c r="Q57" s="1">
        <v>302.39999999999998</v>
      </c>
      <c r="R57" s="1">
        <v>4.8499999999999996</v>
      </c>
      <c r="S57" s="1">
        <v>299.7</v>
      </c>
      <c r="T57" s="1">
        <v>9.24</v>
      </c>
      <c r="U57" s="1">
        <v>322.60000000000002</v>
      </c>
      <c r="V57" s="1">
        <v>20.190000000000001</v>
      </c>
      <c r="W57" s="2">
        <f t="shared" si="0"/>
        <v>0.9009009009008917</v>
      </c>
      <c r="X57" s="2">
        <f t="shared" si="1"/>
        <v>8.4648493543758807</v>
      </c>
      <c r="Y57" s="1">
        <f t="shared" si="5"/>
        <v>302.39999999999998</v>
      </c>
      <c r="Z57" s="1"/>
      <c r="AG57" s="9"/>
      <c r="AH57" s="9"/>
      <c r="AU57" s="10"/>
    </row>
    <row r="58" spans="1:47" x14ac:dyDescent="0.2">
      <c r="A58" s="5" t="s">
        <v>62</v>
      </c>
      <c r="B58" s="6">
        <v>6.77</v>
      </c>
      <c r="C58" s="1">
        <v>1545.15</v>
      </c>
      <c r="D58" s="6">
        <f>B58/C58</f>
        <v>4.3814516389994495E-3</v>
      </c>
      <c r="E58" s="6"/>
      <c r="F58" s="7">
        <v>5.3969999999999997E-2</v>
      </c>
      <c r="G58" s="7">
        <v>1.0399999999999999E-3</v>
      </c>
      <c r="H58" s="7">
        <v>4.9709999999999997E-2</v>
      </c>
      <c r="I58" s="7">
        <v>6.9999999999999999E-4</v>
      </c>
      <c r="J58" s="7">
        <v>0.36990000000000001</v>
      </c>
      <c r="K58" s="7">
        <v>7.62E-3</v>
      </c>
      <c r="L58" s="7">
        <v>1.55E-2</v>
      </c>
      <c r="M58" s="7">
        <v>1.7899999999999999E-3</v>
      </c>
      <c r="N58" s="7"/>
      <c r="O58" s="1">
        <v>369.8</v>
      </c>
      <c r="P58" s="1">
        <v>42.92</v>
      </c>
      <c r="Q58" s="1">
        <v>312.7</v>
      </c>
      <c r="R58" s="1">
        <v>4.32</v>
      </c>
      <c r="S58" s="1">
        <v>319.60000000000002</v>
      </c>
      <c r="T58" s="1">
        <v>5.65</v>
      </c>
      <c r="U58" s="1">
        <v>311</v>
      </c>
      <c r="V58" s="1">
        <v>35.619999999999997</v>
      </c>
      <c r="W58" s="2">
        <f t="shared" si="0"/>
        <v>-2.1589486858573315</v>
      </c>
      <c r="X58" s="2">
        <f t="shared" si="1"/>
        <v>-15.440778799351007</v>
      </c>
      <c r="Y58" s="1">
        <f t="shared" si="5"/>
        <v>312.7</v>
      </c>
      <c r="Z58" s="1"/>
      <c r="AG58" s="9"/>
      <c r="AH58" s="9"/>
      <c r="AU58" s="10"/>
    </row>
    <row r="59" spans="1:47" s="14" customFormat="1" x14ac:dyDescent="0.2">
      <c r="A59" s="11" t="s">
        <v>63</v>
      </c>
      <c r="B59" s="12">
        <v>6.42</v>
      </c>
      <c r="C59" s="12">
        <v>21.86</v>
      </c>
      <c r="D59" s="12">
        <f>B59/C59</f>
        <v>0.29368709972552609</v>
      </c>
      <c r="E59" s="12"/>
      <c r="F59" s="13">
        <v>6.0560000000000003E-2</v>
      </c>
      <c r="G59" s="13">
        <v>6.7400000000000003E-3</v>
      </c>
      <c r="H59" s="13">
        <v>3.6389999999999999E-2</v>
      </c>
      <c r="I59" s="13">
        <v>1.2899999999999999E-3</v>
      </c>
      <c r="J59" s="13">
        <v>0.30380000000000001</v>
      </c>
      <c r="K59" s="13">
        <v>3.252E-2</v>
      </c>
      <c r="L59" s="13">
        <v>1.1350000000000001E-2</v>
      </c>
      <c r="M59" s="13">
        <v>1.56E-3</v>
      </c>
      <c r="N59" s="13"/>
      <c r="O59" s="3">
        <v>623.5</v>
      </c>
      <c r="P59" s="3">
        <v>223.39</v>
      </c>
      <c r="Q59" s="3">
        <v>230.4</v>
      </c>
      <c r="R59" s="3">
        <v>8.0299999999999994</v>
      </c>
      <c r="S59" s="3">
        <v>269.39999999999998</v>
      </c>
      <c r="T59" s="3">
        <v>25.33</v>
      </c>
      <c r="U59" s="3">
        <v>228.1</v>
      </c>
      <c r="V59" s="3">
        <v>31.15</v>
      </c>
      <c r="W59" s="4">
        <f t="shared" si="0"/>
        <v>-14.476614699331837</v>
      </c>
      <c r="X59" s="4">
        <f t="shared" si="1"/>
        <v>-63.047313552526063</v>
      </c>
      <c r="Y59" s="3">
        <f t="shared" si="5"/>
        <v>230.4</v>
      </c>
      <c r="Z59" s="3"/>
      <c r="AG59" s="15"/>
      <c r="AH59" s="15"/>
      <c r="AU59" s="16"/>
    </row>
    <row r="60" spans="1:47" x14ac:dyDescent="0.2">
      <c r="A60" s="5" t="s">
        <v>64</v>
      </c>
      <c r="B60" s="2">
        <v>34.75</v>
      </c>
      <c r="C60" s="2">
        <v>95.18</v>
      </c>
      <c r="D60" s="6">
        <f>B60/C60</f>
        <v>0.3650977096028577</v>
      </c>
      <c r="E60" s="6"/>
      <c r="F60" s="7">
        <v>0.11617</v>
      </c>
      <c r="G60" s="7">
        <v>2.33E-3</v>
      </c>
      <c r="H60" s="7">
        <v>0.34278999999999998</v>
      </c>
      <c r="I60" s="7">
        <v>5.11E-3</v>
      </c>
      <c r="J60" s="7">
        <v>5.4898800000000003</v>
      </c>
      <c r="K60" s="7">
        <v>0.1163</v>
      </c>
      <c r="L60" s="7">
        <v>0.10074</v>
      </c>
      <c r="M60" s="7">
        <v>6.3699999999999998E-3</v>
      </c>
      <c r="N60" s="7"/>
      <c r="O60" s="1">
        <v>1898</v>
      </c>
      <c r="P60" s="1">
        <v>35.61</v>
      </c>
      <c r="Q60" s="1">
        <v>1900.1</v>
      </c>
      <c r="R60" s="1">
        <v>24.52</v>
      </c>
      <c r="S60" s="1">
        <v>1899</v>
      </c>
      <c r="T60" s="1">
        <v>18.2</v>
      </c>
      <c r="U60" s="1">
        <v>1939.9</v>
      </c>
      <c r="V60" s="1">
        <v>116.89</v>
      </c>
      <c r="W60" s="2">
        <f t="shared" si="0"/>
        <v>5.7925223801991166E-2</v>
      </c>
      <c r="X60" s="2">
        <f t="shared" si="1"/>
        <v>0.11064278187564724</v>
      </c>
      <c r="Y60" s="1">
        <f>O60</f>
        <v>1898</v>
      </c>
      <c r="Z60" s="1"/>
      <c r="AG60" s="9"/>
      <c r="AH60" s="9"/>
      <c r="AU60" s="10"/>
    </row>
    <row r="61" spans="1:47" x14ac:dyDescent="0.2">
      <c r="A61" s="5" t="s">
        <v>65</v>
      </c>
      <c r="B61" s="1">
        <v>413.97</v>
      </c>
      <c r="C61" s="1">
        <v>400.24</v>
      </c>
      <c r="D61" s="6">
        <f>B61/C61</f>
        <v>1.0343044173495903</v>
      </c>
      <c r="E61" s="6"/>
      <c r="F61" s="7">
        <v>5.0790000000000002E-2</v>
      </c>
      <c r="G61" s="7">
        <v>1.48E-3</v>
      </c>
      <c r="H61" s="7">
        <v>4.6289999999999998E-2</v>
      </c>
      <c r="I61" s="7">
        <v>7.1000000000000002E-4</v>
      </c>
      <c r="J61" s="7">
        <v>0.32408999999999999</v>
      </c>
      <c r="K61" s="7">
        <v>9.5700000000000004E-3</v>
      </c>
      <c r="L61" s="7">
        <v>1.461E-2</v>
      </c>
      <c r="M61" s="7">
        <v>8.9999999999999998E-4</v>
      </c>
      <c r="N61" s="7"/>
      <c r="O61" s="1">
        <v>231.2</v>
      </c>
      <c r="P61" s="1">
        <v>65.98</v>
      </c>
      <c r="Q61" s="1">
        <v>291.7</v>
      </c>
      <c r="R61" s="1">
        <v>4.38</v>
      </c>
      <c r="S61" s="1">
        <v>285</v>
      </c>
      <c r="T61" s="1">
        <v>7.34</v>
      </c>
      <c r="U61" s="1">
        <v>293.2</v>
      </c>
      <c r="V61" s="1">
        <v>18.010000000000002</v>
      </c>
      <c r="W61" s="2">
        <f t="shared" si="0"/>
        <v>2.350877192982459</v>
      </c>
      <c r="X61" s="2"/>
      <c r="Y61" s="1">
        <f t="shared" si="5"/>
        <v>291.7</v>
      </c>
      <c r="Z61" s="1"/>
      <c r="AG61" s="9"/>
      <c r="AH61" s="9"/>
      <c r="AU61" s="10"/>
    </row>
    <row r="62" spans="1:47" x14ac:dyDescent="0.2">
      <c r="A62" s="5" t="s">
        <v>66</v>
      </c>
      <c r="B62" s="1">
        <v>347.37</v>
      </c>
      <c r="C62" s="1">
        <v>321.38</v>
      </c>
      <c r="D62" s="6">
        <f>B62/C62</f>
        <v>1.0808699981330512</v>
      </c>
      <c r="E62" s="6"/>
      <c r="F62" s="7">
        <v>4.9860000000000002E-2</v>
      </c>
      <c r="G62" s="7">
        <v>1.6100000000000001E-3</v>
      </c>
      <c r="H62" s="7">
        <v>4.4900000000000002E-2</v>
      </c>
      <c r="I62" s="7">
        <v>7.1000000000000002E-4</v>
      </c>
      <c r="J62" s="7">
        <v>0.30861</v>
      </c>
      <c r="K62" s="7">
        <v>1.001E-2</v>
      </c>
      <c r="L62" s="7">
        <v>1.413E-2</v>
      </c>
      <c r="M62" s="7">
        <v>8.8000000000000003E-4</v>
      </c>
      <c r="N62" s="7"/>
      <c r="O62" s="1">
        <v>188.4</v>
      </c>
      <c r="P62" s="1">
        <v>73.510000000000005</v>
      </c>
      <c r="Q62" s="1">
        <v>283.10000000000002</v>
      </c>
      <c r="R62" s="1">
        <v>4.37</v>
      </c>
      <c r="S62" s="1">
        <v>273.10000000000002</v>
      </c>
      <c r="T62" s="1">
        <v>7.77</v>
      </c>
      <c r="U62" s="1">
        <v>283.60000000000002</v>
      </c>
      <c r="V62" s="1">
        <v>17.52</v>
      </c>
      <c r="W62" s="2">
        <f t="shared" si="0"/>
        <v>3.6616623947272053</v>
      </c>
      <c r="X62" s="2"/>
      <c r="Y62" s="1">
        <f t="shared" si="5"/>
        <v>283.10000000000002</v>
      </c>
      <c r="Z62" s="1"/>
      <c r="AG62" s="9"/>
      <c r="AH62" s="9"/>
      <c r="AU62" s="10"/>
    </row>
    <row r="66" spans="47:47" x14ac:dyDescent="0.2">
      <c r="AU66" s="10"/>
    </row>
    <row r="67" spans="47:47" x14ac:dyDescent="0.2">
      <c r="AU67" s="10"/>
    </row>
    <row r="69" spans="47:47" x14ac:dyDescent="0.2">
      <c r="AU69" s="10"/>
    </row>
    <row r="71" spans="47:47" x14ac:dyDescent="0.2">
      <c r="AU71" s="10"/>
    </row>
    <row r="72" spans="47:47" x14ac:dyDescent="0.2">
      <c r="AU72" s="10"/>
    </row>
    <row r="73" spans="47:47" x14ac:dyDescent="0.2">
      <c r="AU73" s="10"/>
    </row>
    <row r="74" spans="47:47" x14ac:dyDescent="0.2">
      <c r="AU74" s="10"/>
    </row>
  </sheetData>
  <mergeCells count="5">
    <mergeCell ref="F1:M1"/>
    <mergeCell ref="O1:V1"/>
    <mergeCell ref="AB2:AE2"/>
    <mergeCell ref="AG2:AH2"/>
    <mergeCell ref="AI2:AL2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O62"/>
  <sheetViews>
    <sheetView tabSelected="1" zoomScale="85" zoomScaleNormal="85" workbookViewId="0">
      <pane xSplit="1" topLeftCell="B1" activePane="topRight" state="frozen"/>
      <selection pane="topRight" activeCell="Z14" sqref="Z14"/>
    </sheetView>
  </sheetViews>
  <sheetFormatPr defaultColWidth="12.7109375" defaultRowHeight="12.75" x14ac:dyDescent="0.2"/>
  <cols>
    <col min="1" max="1" width="6.5703125" style="5" bestFit="1" customWidth="1"/>
    <col min="2" max="2" width="9.28515625" style="5" bestFit="1" customWidth="1"/>
    <col min="3" max="3" width="8.140625" style="5" customWidth="1"/>
    <col min="4" max="4" width="8.42578125" style="5" customWidth="1"/>
    <col min="5" max="5" width="2.28515625" style="5" customWidth="1"/>
    <col min="6" max="6" width="12.140625" style="5" bestFit="1" customWidth="1"/>
    <col min="7" max="7" width="6.7109375" style="5" bestFit="1" customWidth="1"/>
    <col min="8" max="8" width="10.85546875" style="5" bestFit="1" customWidth="1"/>
    <col min="9" max="9" width="6.7109375" style="5" bestFit="1" customWidth="1"/>
    <col min="10" max="10" width="10.85546875" style="5" bestFit="1" customWidth="1"/>
    <col min="11" max="11" width="6.7109375" style="5" bestFit="1" customWidth="1"/>
    <col min="12" max="12" width="11.85546875" style="5" bestFit="1" customWidth="1"/>
    <col min="13" max="13" width="6.7109375" style="5" bestFit="1" customWidth="1"/>
    <col min="14" max="14" width="2.140625" style="5" customWidth="1"/>
    <col min="15" max="15" width="12.140625" style="5" bestFit="1" customWidth="1"/>
    <col min="16" max="16" width="4.140625" style="5" bestFit="1" customWidth="1"/>
    <col min="17" max="17" width="10.85546875" style="5" bestFit="1" customWidth="1"/>
    <col min="18" max="18" width="4" style="5" bestFit="1" customWidth="1"/>
    <col min="19" max="19" width="10.85546875" style="5" bestFit="1" customWidth="1"/>
    <col min="20" max="20" width="4" style="5" bestFit="1" customWidth="1"/>
    <col min="21" max="21" width="11.85546875" style="5" bestFit="1" customWidth="1"/>
    <col min="22" max="22" width="4.140625" style="5" bestFit="1" customWidth="1"/>
    <col min="23" max="23" width="6.42578125" style="5" bestFit="1" customWidth="1"/>
    <col min="24" max="24" width="7" style="5" bestFit="1" customWidth="1"/>
    <col min="25" max="25" width="9.5703125" style="5" bestFit="1" customWidth="1"/>
    <col min="26" max="26" width="12.7109375" style="8"/>
    <col min="27" max="27" width="1.42578125" style="8" customWidth="1"/>
    <col min="28" max="32" width="12.7109375" style="8"/>
    <col min="33" max="33" width="14.7109375" style="8" customWidth="1"/>
    <col min="34" max="258" width="12.7109375" style="8"/>
    <col min="259" max="259" width="18.42578125" style="8" customWidth="1"/>
    <col min="260" max="260" width="8.140625" style="8" customWidth="1"/>
    <col min="261" max="261" width="8.42578125" style="8" customWidth="1"/>
    <col min="262" max="277" width="12.7109375" style="8" customWidth="1"/>
    <col min="278" max="282" width="12.7109375" style="8"/>
    <col min="283" max="283" width="1.42578125" style="8" customWidth="1"/>
    <col min="284" max="288" width="12.7109375" style="8"/>
    <col min="289" max="289" width="14.7109375" style="8" customWidth="1"/>
    <col min="290" max="514" width="12.7109375" style="8"/>
    <col min="515" max="515" width="18.42578125" style="8" customWidth="1"/>
    <col min="516" max="516" width="8.140625" style="8" customWidth="1"/>
    <col min="517" max="517" width="8.42578125" style="8" customWidth="1"/>
    <col min="518" max="533" width="12.7109375" style="8" customWidth="1"/>
    <col min="534" max="538" width="12.7109375" style="8"/>
    <col min="539" max="539" width="1.42578125" style="8" customWidth="1"/>
    <col min="540" max="544" width="12.7109375" style="8"/>
    <col min="545" max="545" width="14.7109375" style="8" customWidth="1"/>
    <col min="546" max="770" width="12.7109375" style="8"/>
    <col min="771" max="771" width="18.42578125" style="8" customWidth="1"/>
    <col min="772" max="772" width="8.140625" style="8" customWidth="1"/>
    <col min="773" max="773" width="8.42578125" style="8" customWidth="1"/>
    <col min="774" max="789" width="12.7109375" style="8" customWidth="1"/>
    <col min="790" max="794" width="12.7109375" style="8"/>
    <col min="795" max="795" width="1.42578125" style="8" customWidth="1"/>
    <col min="796" max="800" width="12.7109375" style="8"/>
    <col min="801" max="801" width="14.7109375" style="8" customWidth="1"/>
    <col min="802" max="1026" width="12.7109375" style="8"/>
    <col min="1027" max="1027" width="18.42578125" style="8" customWidth="1"/>
    <col min="1028" max="1028" width="8.140625" style="8" customWidth="1"/>
    <col min="1029" max="1029" width="8.42578125" style="8" customWidth="1"/>
    <col min="1030" max="1045" width="12.7109375" style="8" customWidth="1"/>
    <col min="1046" max="1050" width="12.7109375" style="8"/>
    <col min="1051" max="1051" width="1.42578125" style="8" customWidth="1"/>
    <col min="1052" max="1056" width="12.7109375" style="8"/>
    <col min="1057" max="1057" width="14.7109375" style="8" customWidth="1"/>
    <col min="1058" max="1282" width="12.7109375" style="8"/>
    <col min="1283" max="1283" width="18.42578125" style="8" customWidth="1"/>
    <col min="1284" max="1284" width="8.140625" style="8" customWidth="1"/>
    <col min="1285" max="1285" width="8.42578125" style="8" customWidth="1"/>
    <col min="1286" max="1301" width="12.7109375" style="8" customWidth="1"/>
    <col min="1302" max="1306" width="12.7109375" style="8"/>
    <col min="1307" max="1307" width="1.42578125" style="8" customWidth="1"/>
    <col min="1308" max="1312" width="12.7109375" style="8"/>
    <col min="1313" max="1313" width="14.7109375" style="8" customWidth="1"/>
    <col min="1314" max="1538" width="12.7109375" style="8"/>
    <col min="1539" max="1539" width="18.42578125" style="8" customWidth="1"/>
    <col min="1540" max="1540" width="8.140625" style="8" customWidth="1"/>
    <col min="1541" max="1541" width="8.42578125" style="8" customWidth="1"/>
    <col min="1542" max="1557" width="12.7109375" style="8" customWidth="1"/>
    <col min="1558" max="1562" width="12.7109375" style="8"/>
    <col min="1563" max="1563" width="1.42578125" style="8" customWidth="1"/>
    <col min="1564" max="1568" width="12.7109375" style="8"/>
    <col min="1569" max="1569" width="14.7109375" style="8" customWidth="1"/>
    <col min="1570" max="1794" width="12.7109375" style="8"/>
    <col min="1795" max="1795" width="18.42578125" style="8" customWidth="1"/>
    <col min="1796" max="1796" width="8.140625" style="8" customWidth="1"/>
    <col min="1797" max="1797" width="8.42578125" style="8" customWidth="1"/>
    <col min="1798" max="1813" width="12.7109375" style="8" customWidth="1"/>
    <col min="1814" max="1818" width="12.7109375" style="8"/>
    <col min="1819" max="1819" width="1.42578125" style="8" customWidth="1"/>
    <col min="1820" max="1824" width="12.7109375" style="8"/>
    <col min="1825" max="1825" width="14.7109375" style="8" customWidth="1"/>
    <col min="1826" max="2050" width="12.7109375" style="8"/>
    <col min="2051" max="2051" width="18.42578125" style="8" customWidth="1"/>
    <col min="2052" max="2052" width="8.140625" style="8" customWidth="1"/>
    <col min="2053" max="2053" width="8.42578125" style="8" customWidth="1"/>
    <col min="2054" max="2069" width="12.7109375" style="8" customWidth="1"/>
    <col min="2070" max="2074" width="12.7109375" style="8"/>
    <col min="2075" max="2075" width="1.42578125" style="8" customWidth="1"/>
    <col min="2076" max="2080" width="12.7109375" style="8"/>
    <col min="2081" max="2081" width="14.7109375" style="8" customWidth="1"/>
    <col min="2082" max="2306" width="12.7109375" style="8"/>
    <col min="2307" max="2307" width="18.42578125" style="8" customWidth="1"/>
    <col min="2308" max="2308" width="8.140625" style="8" customWidth="1"/>
    <col min="2309" max="2309" width="8.42578125" style="8" customWidth="1"/>
    <col min="2310" max="2325" width="12.7109375" style="8" customWidth="1"/>
    <col min="2326" max="2330" width="12.7109375" style="8"/>
    <col min="2331" max="2331" width="1.42578125" style="8" customWidth="1"/>
    <col min="2332" max="2336" width="12.7109375" style="8"/>
    <col min="2337" max="2337" width="14.7109375" style="8" customWidth="1"/>
    <col min="2338" max="2562" width="12.7109375" style="8"/>
    <col min="2563" max="2563" width="18.42578125" style="8" customWidth="1"/>
    <col min="2564" max="2564" width="8.140625" style="8" customWidth="1"/>
    <col min="2565" max="2565" width="8.42578125" style="8" customWidth="1"/>
    <col min="2566" max="2581" width="12.7109375" style="8" customWidth="1"/>
    <col min="2582" max="2586" width="12.7109375" style="8"/>
    <col min="2587" max="2587" width="1.42578125" style="8" customWidth="1"/>
    <col min="2588" max="2592" width="12.7109375" style="8"/>
    <col min="2593" max="2593" width="14.7109375" style="8" customWidth="1"/>
    <col min="2594" max="2818" width="12.7109375" style="8"/>
    <col min="2819" max="2819" width="18.42578125" style="8" customWidth="1"/>
    <col min="2820" max="2820" width="8.140625" style="8" customWidth="1"/>
    <col min="2821" max="2821" width="8.42578125" style="8" customWidth="1"/>
    <col min="2822" max="2837" width="12.7109375" style="8" customWidth="1"/>
    <col min="2838" max="2842" width="12.7109375" style="8"/>
    <col min="2843" max="2843" width="1.42578125" style="8" customWidth="1"/>
    <col min="2844" max="2848" width="12.7109375" style="8"/>
    <col min="2849" max="2849" width="14.7109375" style="8" customWidth="1"/>
    <col min="2850" max="3074" width="12.7109375" style="8"/>
    <col min="3075" max="3075" width="18.42578125" style="8" customWidth="1"/>
    <col min="3076" max="3076" width="8.140625" style="8" customWidth="1"/>
    <col min="3077" max="3077" width="8.42578125" style="8" customWidth="1"/>
    <col min="3078" max="3093" width="12.7109375" style="8" customWidth="1"/>
    <col min="3094" max="3098" width="12.7109375" style="8"/>
    <col min="3099" max="3099" width="1.42578125" style="8" customWidth="1"/>
    <col min="3100" max="3104" width="12.7109375" style="8"/>
    <col min="3105" max="3105" width="14.7109375" style="8" customWidth="1"/>
    <col min="3106" max="3330" width="12.7109375" style="8"/>
    <col min="3331" max="3331" width="18.42578125" style="8" customWidth="1"/>
    <col min="3332" max="3332" width="8.140625" style="8" customWidth="1"/>
    <col min="3333" max="3333" width="8.42578125" style="8" customWidth="1"/>
    <col min="3334" max="3349" width="12.7109375" style="8" customWidth="1"/>
    <col min="3350" max="3354" width="12.7109375" style="8"/>
    <col min="3355" max="3355" width="1.42578125" style="8" customWidth="1"/>
    <col min="3356" max="3360" width="12.7109375" style="8"/>
    <col min="3361" max="3361" width="14.7109375" style="8" customWidth="1"/>
    <col min="3362" max="3586" width="12.7109375" style="8"/>
    <col min="3587" max="3587" width="18.42578125" style="8" customWidth="1"/>
    <col min="3588" max="3588" width="8.140625" style="8" customWidth="1"/>
    <col min="3589" max="3589" width="8.42578125" style="8" customWidth="1"/>
    <col min="3590" max="3605" width="12.7109375" style="8" customWidth="1"/>
    <col min="3606" max="3610" width="12.7109375" style="8"/>
    <col min="3611" max="3611" width="1.42578125" style="8" customWidth="1"/>
    <col min="3612" max="3616" width="12.7109375" style="8"/>
    <col min="3617" max="3617" width="14.7109375" style="8" customWidth="1"/>
    <col min="3618" max="3842" width="12.7109375" style="8"/>
    <col min="3843" max="3843" width="18.42578125" style="8" customWidth="1"/>
    <col min="3844" max="3844" width="8.140625" style="8" customWidth="1"/>
    <col min="3845" max="3845" width="8.42578125" style="8" customWidth="1"/>
    <col min="3846" max="3861" width="12.7109375" style="8" customWidth="1"/>
    <col min="3862" max="3866" width="12.7109375" style="8"/>
    <col min="3867" max="3867" width="1.42578125" style="8" customWidth="1"/>
    <col min="3868" max="3872" width="12.7109375" style="8"/>
    <col min="3873" max="3873" width="14.7109375" style="8" customWidth="1"/>
    <col min="3874" max="4098" width="12.7109375" style="8"/>
    <col min="4099" max="4099" width="18.42578125" style="8" customWidth="1"/>
    <col min="4100" max="4100" width="8.140625" style="8" customWidth="1"/>
    <col min="4101" max="4101" width="8.42578125" style="8" customWidth="1"/>
    <col min="4102" max="4117" width="12.7109375" style="8" customWidth="1"/>
    <col min="4118" max="4122" width="12.7109375" style="8"/>
    <col min="4123" max="4123" width="1.42578125" style="8" customWidth="1"/>
    <col min="4124" max="4128" width="12.7109375" style="8"/>
    <col min="4129" max="4129" width="14.7109375" style="8" customWidth="1"/>
    <col min="4130" max="4354" width="12.7109375" style="8"/>
    <col min="4355" max="4355" width="18.42578125" style="8" customWidth="1"/>
    <col min="4356" max="4356" width="8.140625" style="8" customWidth="1"/>
    <col min="4357" max="4357" width="8.42578125" style="8" customWidth="1"/>
    <col min="4358" max="4373" width="12.7109375" style="8" customWidth="1"/>
    <col min="4374" max="4378" width="12.7109375" style="8"/>
    <col min="4379" max="4379" width="1.42578125" style="8" customWidth="1"/>
    <col min="4380" max="4384" width="12.7109375" style="8"/>
    <col min="4385" max="4385" width="14.7109375" style="8" customWidth="1"/>
    <col min="4386" max="4610" width="12.7109375" style="8"/>
    <col min="4611" max="4611" width="18.42578125" style="8" customWidth="1"/>
    <col min="4612" max="4612" width="8.140625" style="8" customWidth="1"/>
    <col min="4613" max="4613" width="8.42578125" style="8" customWidth="1"/>
    <col min="4614" max="4629" width="12.7109375" style="8" customWidth="1"/>
    <col min="4630" max="4634" width="12.7109375" style="8"/>
    <col min="4635" max="4635" width="1.42578125" style="8" customWidth="1"/>
    <col min="4636" max="4640" width="12.7109375" style="8"/>
    <col min="4641" max="4641" width="14.7109375" style="8" customWidth="1"/>
    <col min="4642" max="4866" width="12.7109375" style="8"/>
    <col min="4867" max="4867" width="18.42578125" style="8" customWidth="1"/>
    <col min="4868" max="4868" width="8.140625" style="8" customWidth="1"/>
    <col min="4869" max="4869" width="8.42578125" style="8" customWidth="1"/>
    <col min="4870" max="4885" width="12.7109375" style="8" customWidth="1"/>
    <col min="4886" max="4890" width="12.7109375" style="8"/>
    <col min="4891" max="4891" width="1.42578125" style="8" customWidth="1"/>
    <col min="4892" max="4896" width="12.7109375" style="8"/>
    <col min="4897" max="4897" width="14.7109375" style="8" customWidth="1"/>
    <col min="4898" max="5122" width="12.7109375" style="8"/>
    <col min="5123" max="5123" width="18.42578125" style="8" customWidth="1"/>
    <col min="5124" max="5124" width="8.140625" style="8" customWidth="1"/>
    <col min="5125" max="5125" width="8.42578125" style="8" customWidth="1"/>
    <col min="5126" max="5141" width="12.7109375" style="8" customWidth="1"/>
    <col min="5142" max="5146" width="12.7109375" style="8"/>
    <col min="5147" max="5147" width="1.42578125" style="8" customWidth="1"/>
    <col min="5148" max="5152" width="12.7109375" style="8"/>
    <col min="5153" max="5153" width="14.7109375" style="8" customWidth="1"/>
    <col min="5154" max="5378" width="12.7109375" style="8"/>
    <col min="5379" max="5379" width="18.42578125" style="8" customWidth="1"/>
    <col min="5380" max="5380" width="8.140625" style="8" customWidth="1"/>
    <col min="5381" max="5381" width="8.42578125" style="8" customWidth="1"/>
    <col min="5382" max="5397" width="12.7109375" style="8" customWidth="1"/>
    <col min="5398" max="5402" width="12.7109375" style="8"/>
    <col min="5403" max="5403" width="1.42578125" style="8" customWidth="1"/>
    <col min="5404" max="5408" width="12.7109375" style="8"/>
    <col min="5409" max="5409" width="14.7109375" style="8" customWidth="1"/>
    <col min="5410" max="5634" width="12.7109375" style="8"/>
    <col min="5635" max="5635" width="18.42578125" style="8" customWidth="1"/>
    <col min="5636" max="5636" width="8.140625" style="8" customWidth="1"/>
    <col min="5637" max="5637" width="8.42578125" style="8" customWidth="1"/>
    <col min="5638" max="5653" width="12.7109375" style="8" customWidth="1"/>
    <col min="5654" max="5658" width="12.7109375" style="8"/>
    <col min="5659" max="5659" width="1.42578125" style="8" customWidth="1"/>
    <col min="5660" max="5664" width="12.7109375" style="8"/>
    <col min="5665" max="5665" width="14.7109375" style="8" customWidth="1"/>
    <col min="5666" max="5890" width="12.7109375" style="8"/>
    <col min="5891" max="5891" width="18.42578125" style="8" customWidth="1"/>
    <col min="5892" max="5892" width="8.140625" style="8" customWidth="1"/>
    <col min="5893" max="5893" width="8.42578125" style="8" customWidth="1"/>
    <col min="5894" max="5909" width="12.7109375" style="8" customWidth="1"/>
    <col min="5910" max="5914" width="12.7109375" style="8"/>
    <col min="5915" max="5915" width="1.42578125" style="8" customWidth="1"/>
    <col min="5916" max="5920" width="12.7109375" style="8"/>
    <col min="5921" max="5921" width="14.7109375" style="8" customWidth="1"/>
    <col min="5922" max="6146" width="12.7109375" style="8"/>
    <col min="6147" max="6147" width="18.42578125" style="8" customWidth="1"/>
    <col min="6148" max="6148" width="8.140625" style="8" customWidth="1"/>
    <col min="6149" max="6149" width="8.42578125" style="8" customWidth="1"/>
    <col min="6150" max="6165" width="12.7109375" style="8" customWidth="1"/>
    <col min="6166" max="6170" width="12.7109375" style="8"/>
    <col min="6171" max="6171" width="1.42578125" style="8" customWidth="1"/>
    <col min="6172" max="6176" width="12.7109375" style="8"/>
    <col min="6177" max="6177" width="14.7109375" style="8" customWidth="1"/>
    <col min="6178" max="6402" width="12.7109375" style="8"/>
    <col min="6403" max="6403" width="18.42578125" style="8" customWidth="1"/>
    <col min="6404" max="6404" width="8.140625" style="8" customWidth="1"/>
    <col min="6405" max="6405" width="8.42578125" style="8" customWidth="1"/>
    <col min="6406" max="6421" width="12.7109375" style="8" customWidth="1"/>
    <col min="6422" max="6426" width="12.7109375" style="8"/>
    <col min="6427" max="6427" width="1.42578125" style="8" customWidth="1"/>
    <col min="6428" max="6432" width="12.7109375" style="8"/>
    <col min="6433" max="6433" width="14.7109375" style="8" customWidth="1"/>
    <col min="6434" max="6658" width="12.7109375" style="8"/>
    <col min="6659" max="6659" width="18.42578125" style="8" customWidth="1"/>
    <col min="6660" max="6660" width="8.140625" style="8" customWidth="1"/>
    <col min="6661" max="6661" width="8.42578125" style="8" customWidth="1"/>
    <col min="6662" max="6677" width="12.7109375" style="8" customWidth="1"/>
    <col min="6678" max="6682" width="12.7109375" style="8"/>
    <col min="6683" max="6683" width="1.42578125" style="8" customWidth="1"/>
    <col min="6684" max="6688" width="12.7109375" style="8"/>
    <col min="6689" max="6689" width="14.7109375" style="8" customWidth="1"/>
    <col min="6690" max="6914" width="12.7109375" style="8"/>
    <col min="6915" max="6915" width="18.42578125" style="8" customWidth="1"/>
    <col min="6916" max="6916" width="8.140625" style="8" customWidth="1"/>
    <col min="6917" max="6917" width="8.42578125" style="8" customWidth="1"/>
    <col min="6918" max="6933" width="12.7109375" style="8" customWidth="1"/>
    <col min="6934" max="6938" width="12.7109375" style="8"/>
    <col min="6939" max="6939" width="1.42578125" style="8" customWidth="1"/>
    <col min="6940" max="6944" width="12.7109375" style="8"/>
    <col min="6945" max="6945" width="14.7109375" style="8" customWidth="1"/>
    <col min="6946" max="7170" width="12.7109375" style="8"/>
    <col min="7171" max="7171" width="18.42578125" style="8" customWidth="1"/>
    <col min="7172" max="7172" width="8.140625" style="8" customWidth="1"/>
    <col min="7173" max="7173" width="8.42578125" style="8" customWidth="1"/>
    <col min="7174" max="7189" width="12.7109375" style="8" customWidth="1"/>
    <col min="7190" max="7194" width="12.7109375" style="8"/>
    <col min="7195" max="7195" width="1.42578125" style="8" customWidth="1"/>
    <col min="7196" max="7200" width="12.7109375" style="8"/>
    <col min="7201" max="7201" width="14.7109375" style="8" customWidth="1"/>
    <col min="7202" max="7426" width="12.7109375" style="8"/>
    <col min="7427" max="7427" width="18.42578125" style="8" customWidth="1"/>
    <col min="7428" max="7428" width="8.140625" style="8" customWidth="1"/>
    <col min="7429" max="7429" width="8.42578125" style="8" customWidth="1"/>
    <col min="7430" max="7445" width="12.7109375" style="8" customWidth="1"/>
    <col min="7446" max="7450" width="12.7109375" style="8"/>
    <col min="7451" max="7451" width="1.42578125" style="8" customWidth="1"/>
    <col min="7452" max="7456" width="12.7109375" style="8"/>
    <col min="7457" max="7457" width="14.7109375" style="8" customWidth="1"/>
    <col min="7458" max="7682" width="12.7109375" style="8"/>
    <col min="7683" max="7683" width="18.42578125" style="8" customWidth="1"/>
    <col min="7684" max="7684" width="8.140625" style="8" customWidth="1"/>
    <col min="7685" max="7685" width="8.42578125" style="8" customWidth="1"/>
    <col min="7686" max="7701" width="12.7109375" style="8" customWidth="1"/>
    <col min="7702" max="7706" width="12.7109375" style="8"/>
    <col min="7707" max="7707" width="1.42578125" style="8" customWidth="1"/>
    <col min="7708" max="7712" width="12.7109375" style="8"/>
    <col min="7713" max="7713" width="14.7109375" style="8" customWidth="1"/>
    <col min="7714" max="7938" width="12.7109375" style="8"/>
    <col min="7939" max="7939" width="18.42578125" style="8" customWidth="1"/>
    <col min="7940" max="7940" width="8.140625" style="8" customWidth="1"/>
    <col min="7941" max="7941" width="8.42578125" style="8" customWidth="1"/>
    <col min="7942" max="7957" width="12.7109375" style="8" customWidth="1"/>
    <col min="7958" max="7962" width="12.7109375" style="8"/>
    <col min="7963" max="7963" width="1.42578125" style="8" customWidth="1"/>
    <col min="7964" max="7968" width="12.7109375" style="8"/>
    <col min="7969" max="7969" width="14.7109375" style="8" customWidth="1"/>
    <col min="7970" max="8194" width="12.7109375" style="8"/>
    <col min="8195" max="8195" width="18.42578125" style="8" customWidth="1"/>
    <col min="8196" max="8196" width="8.140625" style="8" customWidth="1"/>
    <col min="8197" max="8197" width="8.42578125" style="8" customWidth="1"/>
    <col min="8198" max="8213" width="12.7109375" style="8" customWidth="1"/>
    <col min="8214" max="8218" width="12.7109375" style="8"/>
    <col min="8219" max="8219" width="1.42578125" style="8" customWidth="1"/>
    <col min="8220" max="8224" width="12.7109375" style="8"/>
    <col min="8225" max="8225" width="14.7109375" style="8" customWidth="1"/>
    <col min="8226" max="8450" width="12.7109375" style="8"/>
    <col min="8451" max="8451" width="18.42578125" style="8" customWidth="1"/>
    <col min="8452" max="8452" width="8.140625" style="8" customWidth="1"/>
    <col min="8453" max="8453" width="8.42578125" style="8" customWidth="1"/>
    <col min="8454" max="8469" width="12.7109375" style="8" customWidth="1"/>
    <col min="8470" max="8474" width="12.7109375" style="8"/>
    <col min="8475" max="8475" width="1.42578125" style="8" customWidth="1"/>
    <col min="8476" max="8480" width="12.7109375" style="8"/>
    <col min="8481" max="8481" width="14.7109375" style="8" customWidth="1"/>
    <col min="8482" max="8706" width="12.7109375" style="8"/>
    <col min="8707" max="8707" width="18.42578125" style="8" customWidth="1"/>
    <col min="8708" max="8708" width="8.140625" style="8" customWidth="1"/>
    <col min="8709" max="8709" width="8.42578125" style="8" customWidth="1"/>
    <col min="8710" max="8725" width="12.7109375" style="8" customWidth="1"/>
    <col min="8726" max="8730" width="12.7109375" style="8"/>
    <col min="8731" max="8731" width="1.42578125" style="8" customWidth="1"/>
    <col min="8732" max="8736" width="12.7109375" style="8"/>
    <col min="8737" max="8737" width="14.7109375" style="8" customWidth="1"/>
    <col min="8738" max="8962" width="12.7109375" style="8"/>
    <col min="8963" max="8963" width="18.42578125" style="8" customWidth="1"/>
    <col min="8964" max="8964" width="8.140625" style="8" customWidth="1"/>
    <col min="8965" max="8965" width="8.42578125" style="8" customWidth="1"/>
    <col min="8966" max="8981" width="12.7109375" style="8" customWidth="1"/>
    <col min="8982" max="8986" width="12.7109375" style="8"/>
    <col min="8987" max="8987" width="1.42578125" style="8" customWidth="1"/>
    <col min="8988" max="8992" width="12.7109375" style="8"/>
    <col min="8993" max="8993" width="14.7109375" style="8" customWidth="1"/>
    <col min="8994" max="9218" width="12.7109375" style="8"/>
    <col min="9219" max="9219" width="18.42578125" style="8" customWidth="1"/>
    <col min="9220" max="9220" width="8.140625" style="8" customWidth="1"/>
    <col min="9221" max="9221" width="8.42578125" style="8" customWidth="1"/>
    <col min="9222" max="9237" width="12.7109375" style="8" customWidth="1"/>
    <col min="9238" max="9242" width="12.7109375" style="8"/>
    <col min="9243" max="9243" width="1.42578125" style="8" customWidth="1"/>
    <col min="9244" max="9248" width="12.7109375" style="8"/>
    <col min="9249" max="9249" width="14.7109375" style="8" customWidth="1"/>
    <col min="9250" max="9474" width="12.7109375" style="8"/>
    <col min="9475" max="9475" width="18.42578125" style="8" customWidth="1"/>
    <col min="9476" max="9476" width="8.140625" style="8" customWidth="1"/>
    <col min="9477" max="9477" width="8.42578125" style="8" customWidth="1"/>
    <col min="9478" max="9493" width="12.7109375" style="8" customWidth="1"/>
    <col min="9494" max="9498" width="12.7109375" style="8"/>
    <col min="9499" max="9499" width="1.42578125" style="8" customWidth="1"/>
    <col min="9500" max="9504" width="12.7109375" style="8"/>
    <col min="9505" max="9505" width="14.7109375" style="8" customWidth="1"/>
    <col min="9506" max="9730" width="12.7109375" style="8"/>
    <col min="9731" max="9731" width="18.42578125" style="8" customWidth="1"/>
    <col min="9732" max="9732" width="8.140625" style="8" customWidth="1"/>
    <col min="9733" max="9733" width="8.42578125" style="8" customWidth="1"/>
    <col min="9734" max="9749" width="12.7109375" style="8" customWidth="1"/>
    <col min="9750" max="9754" width="12.7109375" style="8"/>
    <col min="9755" max="9755" width="1.42578125" style="8" customWidth="1"/>
    <col min="9756" max="9760" width="12.7109375" style="8"/>
    <col min="9761" max="9761" width="14.7109375" style="8" customWidth="1"/>
    <col min="9762" max="9986" width="12.7109375" style="8"/>
    <col min="9987" max="9987" width="18.42578125" style="8" customWidth="1"/>
    <col min="9988" max="9988" width="8.140625" style="8" customWidth="1"/>
    <col min="9989" max="9989" width="8.42578125" style="8" customWidth="1"/>
    <col min="9990" max="10005" width="12.7109375" style="8" customWidth="1"/>
    <col min="10006" max="10010" width="12.7109375" style="8"/>
    <col min="10011" max="10011" width="1.42578125" style="8" customWidth="1"/>
    <col min="10012" max="10016" width="12.7109375" style="8"/>
    <col min="10017" max="10017" width="14.7109375" style="8" customWidth="1"/>
    <col min="10018" max="10242" width="12.7109375" style="8"/>
    <col min="10243" max="10243" width="18.42578125" style="8" customWidth="1"/>
    <col min="10244" max="10244" width="8.140625" style="8" customWidth="1"/>
    <col min="10245" max="10245" width="8.42578125" style="8" customWidth="1"/>
    <col min="10246" max="10261" width="12.7109375" style="8" customWidth="1"/>
    <col min="10262" max="10266" width="12.7109375" style="8"/>
    <col min="10267" max="10267" width="1.42578125" style="8" customWidth="1"/>
    <col min="10268" max="10272" width="12.7109375" style="8"/>
    <col min="10273" max="10273" width="14.7109375" style="8" customWidth="1"/>
    <col min="10274" max="10498" width="12.7109375" style="8"/>
    <col min="10499" max="10499" width="18.42578125" style="8" customWidth="1"/>
    <col min="10500" max="10500" width="8.140625" style="8" customWidth="1"/>
    <col min="10501" max="10501" width="8.42578125" style="8" customWidth="1"/>
    <col min="10502" max="10517" width="12.7109375" style="8" customWidth="1"/>
    <col min="10518" max="10522" width="12.7109375" style="8"/>
    <col min="10523" max="10523" width="1.42578125" style="8" customWidth="1"/>
    <col min="10524" max="10528" width="12.7109375" style="8"/>
    <col min="10529" max="10529" width="14.7109375" style="8" customWidth="1"/>
    <col min="10530" max="10754" width="12.7109375" style="8"/>
    <col min="10755" max="10755" width="18.42578125" style="8" customWidth="1"/>
    <col min="10756" max="10756" width="8.140625" style="8" customWidth="1"/>
    <col min="10757" max="10757" width="8.42578125" style="8" customWidth="1"/>
    <col min="10758" max="10773" width="12.7109375" style="8" customWidth="1"/>
    <col min="10774" max="10778" width="12.7109375" style="8"/>
    <col min="10779" max="10779" width="1.42578125" style="8" customWidth="1"/>
    <col min="10780" max="10784" width="12.7109375" style="8"/>
    <col min="10785" max="10785" width="14.7109375" style="8" customWidth="1"/>
    <col min="10786" max="11010" width="12.7109375" style="8"/>
    <col min="11011" max="11011" width="18.42578125" style="8" customWidth="1"/>
    <col min="11012" max="11012" width="8.140625" style="8" customWidth="1"/>
    <col min="11013" max="11013" width="8.42578125" style="8" customWidth="1"/>
    <col min="11014" max="11029" width="12.7109375" style="8" customWidth="1"/>
    <col min="11030" max="11034" width="12.7109375" style="8"/>
    <col min="11035" max="11035" width="1.42578125" style="8" customWidth="1"/>
    <col min="11036" max="11040" width="12.7109375" style="8"/>
    <col min="11041" max="11041" width="14.7109375" style="8" customWidth="1"/>
    <col min="11042" max="11266" width="12.7109375" style="8"/>
    <col min="11267" max="11267" width="18.42578125" style="8" customWidth="1"/>
    <col min="11268" max="11268" width="8.140625" style="8" customWidth="1"/>
    <col min="11269" max="11269" width="8.42578125" style="8" customWidth="1"/>
    <col min="11270" max="11285" width="12.7109375" style="8" customWidth="1"/>
    <col min="11286" max="11290" width="12.7109375" style="8"/>
    <col min="11291" max="11291" width="1.42578125" style="8" customWidth="1"/>
    <col min="11292" max="11296" width="12.7109375" style="8"/>
    <col min="11297" max="11297" width="14.7109375" style="8" customWidth="1"/>
    <col min="11298" max="11522" width="12.7109375" style="8"/>
    <col min="11523" max="11523" width="18.42578125" style="8" customWidth="1"/>
    <col min="11524" max="11524" width="8.140625" style="8" customWidth="1"/>
    <col min="11525" max="11525" width="8.42578125" style="8" customWidth="1"/>
    <col min="11526" max="11541" width="12.7109375" style="8" customWidth="1"/>
    <col min="11542" max="11546" width="12.7109375" style="8"/>
    <col min="11547" max="11547" width="1.42578125" style="8" customWidth="1"/>
    <col min="11548" max="11552" width="12.7109375" style="8"/>
    <col min="11553" max="11553" width="14.7109375" style="8" customWidth="1"/>
    <col min="11554" max="11778" width="12.7109375" style="8"/>
    <col min="11779" max="11779" width="18.42578125" style="8" customWidth="1"/>
    <col min="11780" max="11780" width="8.140625" style="8" customWidth="1"/>
    <col min="11781" max="11781" width="8.42578125" style="8" customWidth="1"/>
    <col min="11782" max="11797" width="12.7109375" style="8" customWidth="1"/>
    <col min="11798" max="11802" width="12.7109375" style="8"/>
    <col min="11803" max="11803" width="1.42578125" style="8" customWidth="1"/>
    <col min="11804" max="11808" width="12.7109375" style="8"/>
    <col min="11809" max="11809" width="14.7109375" style="8" customWidth="1"/>
    <col min="11810" max="12034" width="12.7109375" style="8"/>
    <col min="12035" max="12035" width="18.42578125" style="8" customWidth="1"/>
    <col min="12036" max="12036" width="8.140625" style="8" customWidth="1"/>
    <col min="12037" max="12037" width="8.42578125" style="8" customWidth="1"/>
    <col min="12038" max="12053" width="12.7109375" style="8" customWidth="1"/>
    <col min="12054" max="12058" width="12.7109375" style="8"/>
    <col min="12059" max="12059" width="1.42578125" style="8" customWidth="1"/>
    <col min="12060" max="12064" width="12.7109375" style="8"/>
    <col min="12065" max="12065" width="14.7109375" style="8" customWidth="1"/>
    <col min="12066" max="12290" width="12.7109375" style="8"/>
    <col min="12291" max="12291" width="18.42578125" style="8" customWidth="1"/>
    <col min="12292" max="12292" width="8.140625" style="8" customWidth="1"/>
    <col min="12293" max="12293" width="8.42578125" style="8" customWidth="1"/>
    <col min="12294" max="12309" width="12.7109375" style="8" customWidth="1"/>
    <col min="12310" max="12314" width="12.7109375" style="8"/>
    <col min="12315" max="12315" width="1.42578125" style="8" customWidth="1"/>
    <col min="12316" max="12320" width="12.7109375" style="8"/>
    <col min="12321" max="12321" width="14.7109375" style="8" customWidth="1"/>
    <col min="12322" max="12546" width="12.7109375" style="8"/>
    <col min="12547" max="12547" width="18.42578125" style="8" customWidth="1"/>
    <col min="12548" max="12548" width="8.140625" style="8" customWidth="1"/>
    <col min="12549" max="12549" width="8.42578125" style="8" customWidth="1"/>
    <col min="12550" max="12565" width="12.7109375" style="8" customWidth="1"/>
    <col min="12566" max="12570" width="12.7109375" style="8"/>
    <col min="12571" max="12571" width="1.42578125" style="8" customWidth="1"/>
    <col min="12572" max="12576" width="12.7109375" style="8"/>
    <col min="12577" max="12577" width="14.7109375" style="8" customWidth="1"/>
    <col min="12578" max="12802" width="12.7109375" style="8"/>
    <col min="12803" max="12803" width="18.42578125" style="8" customWidth="1"/>
    <col min="12804" max="12804" width="8.140625" style="8" customWidth="1"/>
    <col min="12805" max="12805" width="8.42578125" style="8" customWidth="1"/>
    <col min="12806" max="12821" width="12.7109375" style="8" customWidth="1"/>
    <col min="12822" max="12826" width="12.7109375" style="8"/>
    <col min="12827" max="12827" width="1.42578125" style="8" customWidth="1"/>
    <col min="12828" max="12832" width="12.7109375" style="8"/>
    <col min="12833" max="12833" width="14.7109375" style="8" customWidth="1"/>
    <col min="12834" max="13058" width="12.7109375" style="8"/>
    <col min="13059" max="13059" width="18.42578125" style="8" customWidth="1"/>
    <col min="13060" max="13060" width="8.140625" style="8" customWidth="1"/>
    <col min="13061" max="13061" width="8.42578125" style="8" customWidth="1"/>
    <col min="13062" max="13077" width="12.7109375" style="8" customWidth="1"/>
    <col min="13078" max="13082" width="12.7109375" style="8"/>
    <col min="13083" max="13083" width="1.42578125" style="8" customWidth="1"/>
    <col min="13084" max="13088" width="12.7109375" style="8"/>
    <col min="13089" max="13089" width="14.7109375" style="8" customWidth="1"/>
    <col min="13090" max="13314" width="12.7109375" style="8"/>
    <col min="13315" max="13315" width="18.42578125" style="8" customWidth="1"/>
    <col min="13316" max="13316" width="8.140625" style="8" customWidth="1"/>
    <col min="13317" max="13317" width="8.42578125" style="8" customWidth="1"/>
    <col min="13318" max="13333" width="12.7109375" style="8" customWidth="1"/>
    <col min="13334" max="13338" width="12.7109375" style="8"/>
    <col min="13339" max="13339" width="1.42578125" style="8" customWidth="1"/>
    <col min="13340" max="13344" width="12.7109375" style="8"/>
    <col min="13345" max="13345" width="14.7109375" style="8" customWidth="1"/>
    <col min="13346" max="13570" width="12.7109375" style="8"/>
    <col min="13571" max="13571" width="18.42578125" style="8" customWidth="1"/>
    <col min="13572" max="13572" width="8.140625" style="8" customWidth="1"/>
    <col min="13573" max="13573" width="8.42578125" style="8" customWidth="1"/>
    <col min="13574" max="13589" width="12.7109375" style="8" customWidth="1"/>
    <col min="13590" max="13594" width="12.7109375" style="8"/>
    <col min="13595" max="13595" width="1.42578125" style="8" customWidth="1"/>
    <col min="13596" max="13600" width="12.7109375" style="8"/>
    <col min="13601" max="13601" width="14.7109375" style="8" customWidth="1"/>
    <col min="13602" max="13826" width="12.7109375" style="8"/>
    <col min="13827" max="13827" width="18.42578125" style="8" customWidth="1"/>
    <col min="13828" max="13828" width="8.140625" style="8" customWidth="1"/>
    <col min="13829" max="13829" width="8.42578125" style="8" customWidth="1"/>
    <col min="13830" max="13845" width="12.7109375" style="8" customWidth="1"/>
    <col min="13846" max="13850" width="12.7109375" style="8"/>
    <col min="13851" max="13851" width="1.42578125" style="8" customWidth="1"/>
    <col min="13852" max="13856" width="12.7109375" style="8"/>
    <col min="13857" max="13857" width="14.7109375" style="8" customWidth="1"/>
    <col min="13858" max="14082" width="12.7109375" style="8"/>
    <col min="14083" max="14083" width="18.42578125" style="8" customWidth="1"/>
    <col min="14084" max="14084" width="8.140625" style="8" customWidth="1"/>
    <col min="14085" max="14085" width="8.42578125" style="8" customWidth="1"/>
    <col min="14086" max="14101" width="12.7109375" style="8" customWidth="1"/>
    <col min="14102" max="14106" width="12.7109375" style="8"/>
    <col min="14107" max="14107" width="1.42578125" style="8" customWidth="1"/>
    <col min="14108" max="14112" width="12.7109375" style="8"/>
    <col min="14113" max="14113" width="14.7109375" style="8" customWidth="1"/>
    <col min="14114" max="14338" width="12.7109375" style="8"/>
    <col min="14339" max="14339" width="18.42578125" style="8" customWidth="1"/>
    <col min="14340" max="14340" width="8.140625" style="8" customWidth="1"/>
    <col min="14341" max="14341" width="8.42578125" style="8" customWidth="1"/>
    <col min="14342" max="14357" width="12.7109375" style="8" customWidth="1"/>
    <col min="14358" max="14362" width="12.7109375" style="8"/>
    <col min="14363" max="14363" width="1.42578125" style="8" customWidth="1"/>
    <col min="14364" max="14368" width="12.7109375" style="8"/>
    <col min="14369" max="14369" width="14.7109375" style="8" customWidth="1"/>
    <col min="14370" max="14594" width="12.7109375" style="8"/>
    <col min="14595" max="14595" width="18.42578125" style="8" customWidth="1"/>
    <col min="14596" max="14596" width="8.140625" style="8" customWidth="1"/>
    <col min="14597" max="14597" width="8.42578125" style="8" customWidth="1"/>
    <col min="14598" max="14613" width="12.7109375" style="8" customWidth="1"/>
    <col min="14614" max="14618" width="12.7109375" style="8"/>
    <col min="14619" max="14619" width="1.42578125" style="8" customWidth="1"/>
    <col min="14620" max="14624" width="12.7109375" style="8"/>
    <col min="14625" max="14625" width="14.7109375" style="8" customWidth="1"/>
    <col min="14626" max="14850" width="12.7109375" style="8"/>
    <col min="14851" max="14851" width="18.42578125" style="8" customWidth="1"/>
    <col min="14852" max="14852" width="8.140625" style="8" customWidth="1"/>
    <col min="14853" max="14853" width="8.42578125" style="8" customWidth="1"/>
    <col min="14854" max="14869" width="12.7109375" style="8" customWidth="1"/>
    <col min="14870" max="14874" width="12.7109375" style="8"/>
    <col min="14875" max="14875" width="1.42578125" style="8" customWidth="1"/>
    <col min="14876" max="14880" width="12.7109375" style="8"/>
    <col min="14881" max="14881" width="14.7109375" style="8" customWidth="1"/>
    <col min="14882" max="15106" width="12.7109375" style="8"/>
    <col min="15107" max="15107" width="18.42578125" style="8" customWidth="1"/>
    <col min="15108" max="15108" width="8.140625" style="8" customWidth="1"/>
    <col min="15109" max="15109" width="8.42578125" style="8" customWidth="1"/>
    <col min="15110" max="15125" width="12.7109375" style="8" customWidth="1"/>
    <col min="15126" max="15130" width="12.7109375" style="8"/>
    <col min="15131" max="15131" width="1.42578125" style="8" customWidth="1"/>
    <col min="15132" max="15136" width="12.7109375" style="8"/>
    <col min="15137" max="15137" width="14.7109375" style="8" customWidth="1"/>
    <col min="15138" max="15362" width="12.7109375" style="8"/>
    <col min="15363" max="15363" width="18.42578125" style="8" customWidth="1"/>
    <col min="15364" max="15364" width="8.140625" style="8" customWidth="1"/>
    <col min="15365" max="15365" width="8.42578125" style="8" customWidth="1"/>
    <col min="15366" max="15381" width="12.7109375" style="8" customWidth="1"/>
    <col min="15382" max="15386" width="12.7109375" style="8"/>
    <col min="15387" max="15387" width="1.42578125" style="8" customWidth="1"/>
    <col min="15388" max="15392" width="12.7109375" style="8"/>
    <col min="15393" max="15393" width="14.7109375" style="8" customWidth="1"/>
    <col min="15394" max="15618" width="12.7109375" style="8"/>
    <col min="15619" max="15619" width="18.42578125" style="8" customWidth="1"/>
    <col min="15620" max="15620" width="8.140625" style="8" customWidth="1"/>
    <col min="15621" max="15621" width="8.42578125" style="8" customWidth="1"/>
    <col min="15622" max="15637" width="12.7109375" style="8" customWidth="1"/>
    <col min="15638" max="15642" width="12.7109375" style="8"/>
    <col min="15643" max="15643" width="1.42578125" style="8" customWidth="1"/>
    <col min="15644" max="15648" width="12.7109375" style="8"/>
    <col min="15649" max="15649" width="14.7109375" style="8" customWidth="1"/>
    <col min="15650" max="15874" width="12.7109375" style="8"/>
    <col min="15875" max="15875" width="18.42578125" style="8" customWidth="1"/>
    <col min="15876" max="15876" width="8.140625" style="8" customWidth="1"/>
    <col min="15877" max="15877" width="8.42578125" style="8" customWidth="1"/>
    <col min="15878" max="15893" width="12.7109375" style="8" customWidth="1"/>
    <col min="15894" max="15898" width="12.7109375" style="8"/>
    <col min="15899" max="15899" width="1.42578125" style="8" customWidth="1"/>
    <col min="15900" max="15904" width="12.7109375" style="8"/>
    <col min="15905" max="15905" width="14.7109375" style="8" customWidth="1"/>
    <col min="15906" max="16130" width="12.7109375" style="8"/>
    <col min="16131" max="16131" width="18.42578125" style="8" customWidth="1"/>
    <col min="16132" max="16132" width="8.140625" style="8" customWidth="1"/>
    <col min="16133" max="16133" width="8.42578125" style="8" customWidth="1"/>
    <col min="16134" max="16149" width="12.7109375" style="8" customWidth="1"/>
    <col min="16150" max="16154" width="12.7109375" style="8"/>
    <col min="16155" max="16155" width="1.42578125" style="8" customWidth="1"/>
    <col min="16156" max="16160" width="12.7109375" style="8"/>
    <col min="16161" max="16161" width="14.7109375" style="8" customWidth="1"/>
    <col min="16162" max="16384" width="12.7109375" style="8"/>
  </cols>
  <sheetData>
    <row r="1" spans="1:41" x14ac:dyDescent="0.2">
      <c r="A1" s="17"/>
      <c r="B1" s="18"/>
      <c r="C1" s="18"/>
      <c r="D1" s="18"/>
      <c r="E1" s="17"/>
      <c r="F1" s="19" t="s">
        <v>0</v>
      </c>
      <c r="G1" s="19"/>
      <c r="H1" s="19"/>
      <c r="I1" s="19"/>
      <c r="J1" s="19"/>
      <c r="K1" s="19"/>
      <c r="L1" s="19"/>
      <c r="M1" s="19"/>
      <c r="N1" s="17"/>
      <c r="O1" s="19" t="s">
        <v>127</v>
      </c>
      <c r="P1" s="19"/>
      <c r="Q1" s="19"/>
      <c r="R1" s="19"/>
      <c r="S1" s="19"/>
      <c r="T1" s="19"/>
      <c r="U1" s="19"/>
      <c r="V1" s="19"/>
      <c r="W1" s="18"/>
      <c r="X1" s="18"/>
      <c r="Y1" s="18"/>
    </row>
    <row r="2" spans="1:41" ht="14.25" x14ac:dyDescent="0.2">
      <c r="A2" s="18"/>
      <c r="B2" s="18" t="s">
        <v>1</v>
      </c>
      <c r="C2" s="18" t="s">
        <v>2</v>
      </c>
      <c r="D2" s="18" t="s">
        <v>3</v>
      </c>
      <c r="E2" s="17"/>
      <c r="F2" s="18" t="s">
        <v>129</v>
      </c>
      <c r="G2" s="18" t="s">
        <v>128</v>
      </c>
      <c r="H2" s="18" t="s">
        <v>130</v>
      </c>
      <c r="I2" s="18" t="s">
        <v>128</v>
      </c>
      <c r="J2" s="18" t="s">
        <v>131</v>
      </c>
      <c r="K2" s="18" t="s">
        <v>128</v>
      </c>
      <c r="L2" s="18" t="s">
        <v>132</v>
      </c>
      <c r="M2" s="18" t="s">
        <v>128</v>
      </c>
      <c r="N2" s="17"/>
      <c r="O2" s="18" t="s">
        <v>129</v>
      </c>
      <c r="P2" s="18" t="s">
        <v>128</v>
      </c>
      <c r="Q2" s="18" t="s">
        <v>130</v>
      </c>
      <c r="R2" s="18" t="s">
        <v>128</v>
      </c>
      <c r="S2" s="18" t="s">
        <v>131</v>
      </c>
      <c r="T2" s="18" t="s">
        <v>128</v>
      </c>
      <c r="U2" s="18" t="s">
        <v>132</v>
      </c>
      <c r="V2" s="18" t="s">
        <v>128</v>
      </c>
      <c r="W2" s="18" t="s">
        <v>4</v>
      </c>
      <c r="X2" s="18" t="s">
        <v>5</v>
      </c>
      <c r="Y2" s="18" t="s">
        <v>6</v>
      </c>
      <c r="Z2" s="5"/>
      <c r="AA2" s="5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</row>
    <row r="3" spans="1:41" x14ac:dyDescent="0.2">
      <c r="A3" s="5" t="s">
        <v>67</v>
      </c>
      <c r="B3" s="1">
        <v>259.47000000000003</v>
      </c>
      <c r="C3" s="1">
        <v>292.39</v>
      </c>
      <c r="D3" s="6">
        <f>B3/C3</f>
        <v>0.88741065015903431</v>
      </c>
      <c r="E3" s="6"/>
      <c r="F3" s="7">
        <v>5.3240000000000003E-2</v>
      </c>
      <c r="G3" s="7">
        <v>2.0699999999999998E-3</v>
      </c>
      <c r="H3" s="7">
        <v>4.4749999999999998E-2</v>
      </c>
      <c r="I3" s="7">
        <v>7.6999999999999996E-4</v>
      </c>
      <c r="J3" s="7">
        <v>0.32841999999999999</v>
      </c>
      <c r="K3" s="7">
        <v>1.2749999999999999E-2</v>
      </c>
      <c r="L3" s="7">
        <v>1.329E-2</v>
      </c>
      <c r="M3" s="7">
        <v>8.1999999999999998E-4</v>
      </c>
      <c r="O3" s="1">
        <v>338.9</v>
      </c>
      <c r="P3" s="1">
        <v>85.73</v>
      </c>
      <c r="Q3" s="1">
        <v>282.2</v>
      </c>
      <c r="R3" s="1">
        <v>4.7300000000000004</v>
      </c>
      <c r="S3" s="1">
        <v>288.39999999999998</v>
      </c>
      <c r="T3" s="1">
        <v>9.75</v>
      </c>
      <c r="U3" s="1">
        <v>266.8</v>
      </c>
      <c r="V3" s="1">
        <v>16.41</v>
      </c>
      <c r="W3" s="2">
        <f>((Q3/S3)-1)*100</f>
        <v>-2.1497919556171974</v>
      </c>
      <c r="X3" s="2">
        <f>((Q3/O3)-1)*100</f>
        <v>-16.730598996754196</v>
      </c>
      <c r="Y3" s="1">
        <f>Q3</f>
        <v>282.2</v>
      </c>
      <c r="Z3" s="1"/>
    </row>
    <row r="4" spans="1:41" x14ac:dyDescent="0.2">
      <c r="A4" s="5" t="s">
        <v>68</v>
      </c>
      <c r="B4" s="1">
        <v>132.38</v>
      </c>
      <c r="C4" s="1">
        <v>229.29</v>
      </c>
      <c r="D4" s="6">
        <f>B4/C4</f>
        <v>0.57734746391033187</v>
      </c>
      <c r="E4" s="6"/>
      <c r="F4" s="7">
        <v>5.1799999999999999E-2</v>
      </c>
      <c r="G4" s="7">
        <v>2.0999999999999999E-3</v>
      </c>
      <c r="H4" s="7">
        <v>4.8919999999999998E-2</v>
      </c>
      <c r="I4" s="7">
        <v>8.4999999999999995E-4</v>
      </c>
      <c r="J4" s="7">
        <v>0.34932999999999997</v>
      </c>
      <c r="K4" s="7">
        <v>1.409E-2</v>
      </c>
      <c r="L4" s="7">
        <v>1.38E-2</v>
      </c>
      <c r="M4" s="7">
        <v>8.8999999999999995E-4</v>
      </c>
      <c r="O4" s="1">
        <v>276.5</v>
      </c>
      <c r="P4" s="1">
        <v>90.14</v>
      </c>
      <c r="Q4" s="1">
        <v>307.89999999999998</v>
      </c>
      <c r="R4" s="1">
        <v>5.22</v>
      </c>
      <c r="S4" s="1">
        <v>304.2</v>
      </c>
      <c r="T4" s="1">
        <v>10.61</v>
      </c>
      <c r="U4" s="1">
        <v>277</v>
      </c>
      <c r="V4" s="1">
        <v>17.760000000000002</v>
      </c>
      <c r="W4" s="2">
        <f t="shared" ref="W4:W62" si="0">((Q4/S4)-1)*100</f>
        <v>1.2163050624589111</v>
      </c>
      <c r="X4" s="2">
        <f t="shared" ref="X4:X62" si="1">((Q4/O4)-1)*100</f>
        <v>11.356238698010834</v>
      </c>
      <c r="Y4" s="1">
        <f>Q4</f>
        <v>307.89999999999998</v>
      </c>
      <c r="Z4" s="1"/>
    </row>
    <row r="5" spans="1:41" x14ac:dyDescent="0.2">
      <c r="A5" s="5" t="s">
        <v>69</v>
      </c>
      <c r="B5" s="1">
        <v>285.66000000000003</v>
      </c>
      <c r="C5" s="1">
        <v>246.54</v>
      </c>
      <c r="D5" s="6">
        <f>B5/C5</f>
        <v>1.1586760769043565</v>
      </c>
      <c r="E5" s="6"/>
      <c r="F5" s="7">
        <v>0.17710999999999999</v>
      </c>
      <c r="G5" s="7">
        <v>3.13E-3</v>
      </c>
      <c r="H5" s="7">
        <v>0.44406000000000001</v>
      </c>
      <c r="I5" s="7">
        <v>6.4999999999999997E-3</v>
      </c>
      <c r="J5" s="22">
        <v>10.842739999999999</v>
      </c>
      <c r="K5" s="7">
        <v>0.21228</v>
      </c>
      <c r="L5" s="7">
        <v>0.11656</v>
      </c>
      <c r="M5" s="7">
        <v>6.8300000000000001E-3</v>
      </c>
      <c r="O5" s="1">
        <v>2626</v>
      </c>
      <c r="P5" s="1">
        <v>29.06</v>
      </c>
      <c r="Q5" s="1">
        <v>2368.8000000000002</v>
      </c>
      <c r="R5" s="1">
        <v>29.02</v>
      </c>
      <c r="S5" s="1">
        <v>2509.6999999999998</v>
      </c>
      <c r="T5" s="1">
        <v>18.2</v>
      </c>
      <c r="U5" s="1">
        <v>2228.4</v>
      </c>
      <c r="V5" s="1">
        <v>123.7</v>
      </c>
      <c r="W5" s="2">
        <f t="shared" si="0"/>
        <v>-5.6142168386659641</v>
      </c>
      <c r="X5" s="2">
        <f t="shared" si="1"/>
        <v>-9.794364051789783</v>
      </c>
      <c r="Y5" s="1">
        <f t="shared" ref="Y5:Z7" si="2">O5</f>
        <v>2626</v>
      </c>
      <c r="Z5" s="1"/>
    </row>
    <row r="6" spans="1:41" x14ac:dyDescent="0.2">
      <c r="A6" s="5" t="s">
        <v>70</v>
      </c>
      <c r="B6" s="2">
        <v>55.85</v>
      </c>
      <c r="C6" s="1">
        <v>183.57</v>
      </c>
      <c r="D6" s="6">
        <f>B6/C6</f>
        <v>0.30424361279076106</v>
      </c>
      <c r="E6" s="6"/>
      <c r="F6" s="7">
        <v>0.12517</v>
      </c>
      <c r="G6" s="7">
        <v>2.4099999999999998E-3</v>
      </c>
      <c r="H6" s="7">
        <v>0.35315000000000002</v>
      </c>
      <c r="I6" s="7">
        <v>5.2599999999999999E-3</v>
      </c>
      <c r="J6" s="7">
        <v>6.0943100000000001</v>
      </c>
      <c r="K6" s="7">
        <v>0.12740000000000001</v>
      </c>
      <c r="L6" s="7">
        <v>9.0639999999999998E-2</v>
      </c>
      <c r="M6" s="7">
        <v>5.5199999999999997E-3</v>
      </c>
      <c r="O6" s="1">
        <v>2031.3</v>
      </c>
      <c r="P6" s="1">
        <v>33.69</v>
      </c>
      <c r="Q6" s="1">
        <v>1949.6</v>
      </c>
      <c r="R6" s="1">
        <v>25.07</v>
      </c>
      <c r="S6" s="1">
        <v>1989.4</v>
      </c>
      <c r="T6" s="1">
        <v>18.23</v>
      </c>
      <c r="U6" s="1">
        <v>1753.8</v>
      </c>
      <c r="V6" s="1">
        <v>102.28</v>
      </c>
      <c r="W6" s="2">
        <f t="shared" si="0"/>
        <v>-2.0006031969438065</v>
      </c>
      <c r="X6" s="2">
        <f t="shared" si="1"/>
        <v>-4.0220548417269741</v>
      </c>
      <c r="Y6" s="1">
        <f t="shared" si="2"/>
        <v>2031.3</v>
      </c>
      <c r="Z6" s="1"/>
    </row>
    <row r="7" spans="1:41" x14ac:dyDescent="0.2">
      <c r="A7" s="5" t="s">
        <v>71</v>
      </c>
      <c r="B7" s="2">
        <v>65.489999999999995</v>
      </c>
      <c r="C7" s="1">
        <v>200.03</v>
      </c>
      <c r="D7" s="6">
        <f>B7/C7</f>
        <v>0.32740088986652</v>
      </c>
      <c r="E7" s="6"/>
      <c r="F7" s="7">
        <v>0.18382999999999999</v>
      </c>
      <c r="G7" s="7">
        <v>3.32E-3</v>
      </c>
      <c r="H7" s="7">
        <v>0.45915</v>
      </c>
      <c r="I7" s="7">
        <v>6.7999999999999996E-3</v>
      </c>
      <c r="J7" s="22">
        <v>11.636480000000001</v>
      </c>
      <c r="K7" s="7">
        <v>0.23164999999999999</v>
      </c>
      <c r="L7" s="7">
        <v>0.11456</v>
      </c>
      <c r="M7" s="7">
        <v>6.9199999999999999E-3</v>
      </c>
      <c r="O7" s="1">
        <v>2687.7</v>
      </c>
      <c r="P7" s="1">
        <v>29.56</v>
      </c>
      <c r="Q7" s="1">
        <v>2435.8000000000002</v>
      </c>
      <c r="R7" s="1">
        <v>30.05</v>
      </c>
      <c r="S7" s="1">
        <v>2575.6</v>
      </c>
      <c r="T7" s="1">
        <v>18.61</v>
      </c>
      <c r="U7" s="1">
        <v>2192.1999999999998</v>
      </c>
      <c r="V7" s="1">
        <v>125.45</v>
      </c>
      <c r="W7" s="2">
        <f t="shared" si="0"/>
        <v>-5.4278614691722238</v>
      </c>
      <c r="X7" s="2">
        <f t="shared" si="1"/>
        <v>-9.3723257804070315</v>
      </c>
      <c r="Y7" s="1">
        <f t="shared" si="2"/>
        <v>2687.7</v>
      </c>
      <c r="Z7" s="1"/>
    </row>
    <row r="8" spans="1:41" x14ac:dyDescent="0.2">
      <c r="A8" s="5" t="s">
        <v>72</v>
      </c>
      <c r="B8" s="2">
        <v>54.99</v>
      </c>
      <c r="C8" s="1">
        <v>110.65</v>
      </c>
      <c r="D8" s="6">
        <f>B8/C8</f>
        <v>0.49697243560777227</v>
      </c>
      <c r="E8" s="6"/>
      <c r="F8" s="7">
        <v>6.0769999999999998E-2</v>
      </c>
      <c r="G8" s="7">
        <v>2.7499999999999998E-3</v>
      </c>
      <c r="H8" s="7">
        <v>7.5520000000000004E-2</v>
      </c>
      <c r="I8" s="7">
        <v>1.42E-3</v>
      </c>
      <c r="J8" s="7">
        <v>0.63270999999999999</v>
      </c>
      <c r="K8" s="7">
        <v>2.819E-2</v>
      </c>
      <c r="L8" s="7">
        <v>2.5159999999999998E-2</v>
      </c>
      <c r="M8" s="7">
        <v>1.6999999999999999E-3</v>
      </c>
      <c r="O8" s="1">
        <v>631.20000000000005</v>
      </c>
      <c r="P8" s="1">
        <v>94.47</v>
      </c>
      <c r="Q8" s="1">
        <v>469.3</v>
      </c>
      <c r="R8" s="1">
        <v>8.5399999999999991</v>
      </c>
      <c r="S8" s="1">
        <v>497.8</v>
      </c>
      <c r="T8" s="1">
        <v>17.53</v>
      </c>
      <c r="U8" s="1">
        <v>502.2</v>
      </c>
      <c r="V8" s="1">
        <v>33.49</v>
      </c>
      <c r="W8" s="2">
        <f t="shared" si="0"/>
        <v>-5.72519083969466</v>
      </c>
      <c r="X8" s="2">
        <f t="shared" si="1"/>
        <v>-25.649556400506977</v>
      </c>
      <c r="Y8" s="1">
        <f>Q8</f>
        <v>469.3</v>
      </c>
      <c r="Z8" s="1"/>
    </row>
    <row r="9" spans="1:41" x14ac:dyDescent="0.2">
      <c r="A9" s="5" t="s">
        <v>73</v>
      </c>
      <c r="B9" s="1">
        <v>204.91</v>
      </c>
      <c r="C9" s="1">
        <v>275.32</v>
      </c>
      <c r="D9" s="6">
        <f>B9/C9</f>
        <v>0.74426122330379196</v>
      </c>
      <c r="E9" s="6"/>
      <c r="F9" s="7">
        <v>5.9360000000000003E-2</v>
      </c>
      <c r="G9" s="7">
        <v>1.8799999999999999E-3</v>
      </c>
      <c r="H9" s="7">
        <v>7.6880000000000004E-2</v>
      </c>
      <c r="I9" s="7">
        <v>1.25E-3</v>
      </c>
      <c r="J9" s="7">
        <v>0.62914999999999999</v>
      </c>
      <c r="K9" s="7">
        <v>2.0140000000000002E-2</v>
      </c>
      <c r="L9" s="7">
        <v>2.4760000000000001E-2</v>
      </c>
      <c r="M9" s="7">
        <v>1.5100000000000001E-3</v>
      </c>
      <c r="O9" s="1">
        <v>580.4</v>
      </c>
      <c r="P9" s="1">
        <v>67.3</v>
      </c>
      <c r="Q9" s="1">
        <v>477.5</v>
      </c>
      <c r="R9" s="1">
        <v>7.46</v>
      </c>
      <c r="S9" s="1">
        <v>495.6</v>
      </c>
      <c r="T9" s="1">
        <v>12.55</v>
      </c>
      <c r="U9" s="1">
        <v>494.4</v>
      </c>
      <c r="V9" s="1">
        <v>29.76</v>
      </c>
      <c r="W9" s="2">
        <f t="shared" si="0"/>
        <v>-3.6521388216303463</v>
      </c>
      <c r="X9" s="2">
        <f t="shared" si="1"/>
        <v>-17.729152308752582</v>
      </c>
      <c r="Y9" s="1">
        <f>Q9</f>
        <v>477.5</v>
      </c>
      <c r="Z9" s="1"/>
    </row>
    <row r="10" spans="1:41" s="14" customFormat="1" x14ac:dyDescent="0.2">
      <c r="A10" s="11" t="s">
        <v>74</v>
      </c>
      <c r="B10" s="3">
        <v>199.01</v>
      </c>
      <c r="C10" s="3">
        <v>174.19</v>
      </c>
      <c r="D10" s="12">
        <f>B10/C10</f>
        <v>1.1424880877203054</v>
      </c>
      <c r="E10" s="12"/>
      <c r="F10" s="13">
        <v>6.5079999999999999E-2</v>
      </c>
      <c r="G10" s="13">
        <v>3.0799999999999998E-3</v>
      </c>
      <c r="H10" s="13">
        <v>4.0050000000000002E-2</v>
      </c>
      <c r="I10" s="13">
        <v>7.7999999999999999E-4</v>
      </c>
      <c r="J10" s="13">
        <v>0.35937999999999998</v>
      </c>
      <c r="K10" s="13">
        <v>1.6650000000000002E-2</v>
      </c>
      <c r="L10" s="13">
        <v>1.248E-2</v>
      </c>
      <c r="M10" s="13">
        <v>7.9000000000000001E-4</v>
      </c>
      <c r="N10" s="11"/>
      <c r="O10" s="3">
        <v>777</v>
      </c>
      <c r="P10" s="3">
        <v>96.38</v>
      </c>
      <c r="Q10" s="3">
        <v>253.2</v>
      </c>
      <c r="R10" s="3">
        <v>4.83</v>
      </c>
      <c r="S10" s="3">
        <v>311.8</v>
      </c>
      <c r="T10" s="3">
        <v>12.44</v>
      </c>
      <c r="U10" s="3">
        <v>250.8</v>
      </c>
      <c r="V10" s="3">
        <v>15.79</v>
      </c>
      <c r="W10" s="4">
        <f t="shared" si="0"/>
        <v>-18.794098781270051</v>
      </c>
      <c r="X10" s="4">
        <f t="shared" si="1"/>
        <v>-67.413127413127413</v>
      </c>
      <c r="Y10" s="3">
        <f t="shared" ref="Y10:Z12" si="3">Q10</f>
        <v>253.2</v>
      </c>
      <c r="Z10" s="3"/>
    </row>
    <row r="11" spans="1:41" x14ac:dyDescent="0.2">
      <c r="A11" s="5" t="s">
        <v>75</v>
      </c>
      <c r="B11" s="2">
        <v>63.82</v>
      </c>
      <c r="C11" s="1">
        <v>109.99</v>
      </c>
      <c r="D11" s="6">
        <f>B11/C11</f>
        <v>0.58023456677879814</v>
      </c>
      <c r="E11" s="6"/>
      <c r="F11" s="7">
        <v>5.0860000000000002E-2</v>
      </c>
      <c r="G11" s="7">
        <v>3.0999999999999999E-3</v>
      </c>
      <c r="H11" s="7">
        <v>4.3959999999999999E-2</v>
      </c>
      <c r="I11" s="7">
        <v>9.3000000000000005E-4</v>
      </c>
      <c r="J11" s="7">
        <v>0.30825000000000002</v>
      </c>
      <c r="K11" s="7">
        <v>1.8429999999999998E-2</v>
      </c>
      <c r="L11" s="7">
        <v>1.4930000000000001E-2</v>
      </c>
      <c r="M11" s="7">
        <v>1.06E-3</v>
      </c>
      <c r="O11" s="1">
        <v>234.6</v>
      </c>
      <c r="P11" s="1">
        <v>134.94999999999999</v>
      </c>
      <c r="Q11" s="1">
        <v>277.3</v>
      </c>
      <c r="R11" s="1">
        <v>5.76</v>
      </c>
      <c r="S11" s="1">
        <v>272.8</v>
      </c>
      <c r="T11" s="1">
        <v>14.3</v>
      </c>
      <c r="U11" s="1">
        <v>299.5</v>
      </c>
      <c r="V11" s="1">
        <v>21.01</v>
      </c>
      <c r="W11" s="2">
        <f t="shared" si="0"/>
        <v>1.6495601173020624</v>
      </c>
      <c r="X11" s="2">
        <f t="shared" si="1"/>
        <v>18.201193520886626</v>
      </c>
      <c r="Y11" s="1">
        <f t="shared" si="3"/>
        <v>277.3</v>
      </c>
      <c r="Z11" s="1"/>
    </row>
    <row r="12" spans="1:41" x14ac:dyDescent="0.2">
      <c r="A12" s="11" t="s">
        <v>76</v>
      </c>
      <c r="B12" s="4">
        <v>55.6</v>
      </c>
      <c r="C12" s="3">
        <v>163.47999999999999</v>
      </c>
      <c r="D12" s="12">
        <f>B12/C12</f>
        <v>0.3401027648642036</v>
      </c>
      <c r="E12" s="12"/>
      <c r="F12" s="13">
        <v>0.11521000000000001</v>
      </c>
      <c r="G12" s="13">
        <v>2.81E-3</v>
      </c>
      <c r="H12" s="13">
        <v>0.14346999999999999</v>
      </c>
      <c r="I12" s="13">
        <v>2.2899999999999999E-3</v>
      </c>
      <c r="J12" s="13">
        <v>2.2787999999999999</v>
      </c>
      <c r="K12" s="13">
        <v>5.7209999999999997E-2</v>
      </c>
      <c r="L12" s="13">
        <v>4.4069999999999998E-2</v>
      </c>
      <c r="M12" s="13">
        <v>2.7899999999999999E-3</v>
      </c>
      <c r="N12" s="11"/>
      <c r="O12" s="3">
        <v>1883.2</v>
      </c>
      <c r="P12" s="3">
        <v>43.27</v>
      </c>
      <c r="Q12" s="3">
        <v>864.3</v>
      </c>
      <c r="R12" s="3">
        <v>12.89</v>
      </c>
      <c r="S12" s="3">
        <v>1205.7</v>
      </c>
      <c r="T12" s="3">
        <v>17.72</v>
      </c>
      <c r="U12" s="3">
        <v>871.7</v>
      </c>
      <c r="V12" s="3">
        <v>54.1</v>
      </c>
      <c r="W12" s="4">
        <f t="shared" si="0"/>
        <v>-28.315501368499628</v>
      </c>
      <c r="X12" s="4">
        <f t="shared" si="1"/>
        <v>-54.10471537807986</v>
      </c>
      <c r="Y12" s="3">
        <f t="shared" si="3"/>
        <v>864.3</v>
      </c>
      <c r="Z12" s="1"/>
    </row>
    <row r="13" spans="1:41" x14ac:dyDescent="0.2">
      <c r="A13" s="5" t="s">
        <v>77</v>
      </c>
      <c r="B13" s="1">
        <v>245.24</v>
      </c>
      <c r="C13" s="1">
        <v>328.93</v>
      </c>
      <c r="D13" s="6">
        <f>B13/C13</f>
        <v>0.74556896604140699</v>
      </c>
      <c r="E13" s="6"/>
      <c r="F13" s="7">
        <v>0.19031000000000001</v>
      </c>
      <c r="G13" s="7">
        <v>3.2299999999999998E-3</v>
      </c>
      <c r="H13" s="7">
        <v>0.51117999999999997</v>
      </c>
      <c r="I13" s="7">
        <v>7.3800000000000003E-3</v>
      </c>
      <c r="J13" s="22">
        <v>13.4117</v>
      </c>
      <c r="K13" s="7">
        <v>0.25555</v>
      </c>
      <c r="L13" s="7">
        <v>0.14055999999999999</v>
      </c>
      <c r="M13" s="7">
        <v>8.2299999999999995E-3</v>
      </c>
      <c r="O13" s="1">
        <v>2744.8</v>
      </c>
      <c r="P13" s="1">
        <v>27.66</v>
      </c>
      <c r="Q13" s="1">
        <v>2661.7</v>
      </c>
      <c r="R13" s="1">
        <v>31.47</v>
      </c>
      <c r="S13" s="1">
        <v>2709.1</v>
      </c>
      <c r="T13" s="1">
        <v>18.010000000000002</v>
      </c>
      <c r="U13" s="1">
        <v>2658.2</v>
      </c>
      <c r="V13" s="1">
        <v>145.91999999999999</v>
      </c>
      <c r="W13" s="2">
        <f t="shared" si="0"/>
        <v>-1.7496585581927571</v>
      </c>
      <c r="X13" s="2">
        <f t="shared" si="1"/>
        <v>-3.0275429903818263</v>
      </c>
      <c r="Y13" s="1">
        <f>O13</f>
        <v>2744.8</v>
      </c>
      <c r="Z13" s="1"/>
    </row>
    <row r="14" spans="1:41" x14ac:dyDescent="0.2">
      <c r="A14" s="5" t="s">
        <v>78</v>
      </c>
      <c r="B14" s="1">
        <v>105.09</v>
      </c>
      <c r="C14" s="2">
        <v>92.46</v>
      </c>
      <c r="D14" s="6">
        <f>B14/C14</f>
        <v>1.1365996106424401</v>
      </c>
      <c r="E14" s="6"/>
      <c r="F14" s="7">
        <v>0.19771</v>
      </c>
      <c r="G14" s="7">
        <v>3.7299999999999998E-3</v>
      </c>
      <c r="H14" s="7">
        <v>0.51670000000000005</v>
      </c>
      <c r="I14" s="7">
        <v>7.8600000000000007E-3</v>
      </c>
      <c r="J14" s="22">
        <v>14.08412</v>
      </c>
      <c r="K14" s="7">
        <v>0.28949000000000003</v>
      </c>
      <c r="L14" s="7">
        <v>0.14035</v>
      </c>
      <c r="M14" s="7">
        <v>8.3000000000000001E-3</v>
      </c>
      <c r="O14" s="1">
        <v>2807.4</v>
      </c>
      <c r="P14" s="1">
        <v>30.5</v>
      </c>
      <c r="Q14" s="1">
        <v>2685.2</v>
      </c>
      <c r="R14" s="1">
        <v>33.4</v>
      </c>
      <c r="S14" s="1">
        <v>2755.4</v>
      </c>
      <c r="T14" s="1">
        <v>19.489999999999998</v>
      </c>
      <c r="U14" s="1">
        <v>2654.5</v>
      </c>
      <c r="V14" s="1">
        <v>147.06</v>
      </c>
      <c r="W14" s="2">
        <f t="shared" si="0"/>
        <v>-2.5477244683167699</v>
      </c>
      <c r="X14" s="2">
        <f t="shared" si="1"/>
        <v>-4.3527819334615803</v>
      </c>
      <c r="Y14" s="1">
        <f>O14</f>
        <v>2807.4</v>
      </c>
      <c r="Z14" s="1"/>
    </row>
    <row r="15" spans="1:41" x14ac:dyDescent="0.2">
      <c r="A15" s="11" t="s">
        <v>79</v>
      </c>
      <c r="B15" s="3">
        <v>145.97</v>
      </c>
      <c r="C15" s="4">
        <v>75</v>
      </c>
      <c r="D15" s="12">
        <f>B15/C15</f>
        <v>1.9462666666666666</v>
      </c>
      <c r="E15" s="12"/>
      <c r="F15" s="13">
        <v>7.4859999999999996E-2</v>
      </c>
      <c r="G15" s="13">
        <v>4.3600000000000002E-3</v>
      </c>
      <c r="H15" s="13">
        <v>4.4229999999999998E-2</v>
      </c>
      <c r="I15" s="13">
        <v>1.01E-3</v>
      </c>
      <c r="J15" s="13">
        <v>0.45648</v>
      </c>
      <c r="K15" s="13">
        <v>2.572E-2</v>
      </c>
      <c r="L15" s="13">
        <v>1.491E-2</v>
      </c>
      <c r="M15" s="13">
        <v>9.3999999999999997E-4</v>
      </c>
      <c r="N15" s="11"/>
      <c r="O15" s="3">
        <v>1064.8</v>
      </c>
      <c r="P15" s="3">
        <v>112.94</v>
      </c>
      <c r="Q15" s="3">
        <v>279</v>
      </c>
      <c r="R15" s="3">
        <v>6.24</v>
      </c>
      <c r="S15" s="3">
        <v>381.8</v>
      </c>
      <c r="T15" s="3">
        <v>17.93</v>
      </c>
      <c r="U15" s="3">
        <v>299.10000000000002</v>
      </c>
      <c r="V15" s="3">
        <v>18.8</v>
      </c>
      <c r="W15" s="4">
        <f t="shared" si="0"/>
        <v>-26.925091671031954</v>
      </c>
      <c r="X15" s="4">
        <f t="shared" si="1"/>
        <v>-73.797896318557477</v>
      </c>
      <c r="Y15" s="3">
        <f>Q15</f>
        <v>279</v>
      </c>
      <c r="Z15" s="1"/>
    </row>
    <row r="16" spans="1:41" x14ac:dyDescent="0.2">
      <c r="A16" s="5" t="s">
        <v>80</v>
      </c>
      <c r="B16" s="2">
        <v>50.56</v>
      </c>
      <c r="C16" s="2">
        <v>39.47</v>
      </c>
      <c r="D16" s="6">
        <f>B16/C16</f>
        <v>1.2809728908031417</v>
      </c>
      <c r="E16" s="6"/>
      <c r="F16" s="7">
        <v>5.1319999999999998E-2</v>
      </c>
      <c r="G16" s="7">
        <v>4.7200000000000002E-3</v>
      </c>
      <c r="H16" s="7">
        <v>4.1200000000000001E-2</v>
      </c>
      <c r="I16" s="7">
        <v>1.16E-3</v>
      </c>
      <c r="J16" s="7">
        <v>0.29150999999999999</v>
      </c>
      <c r="K16" s="7">
        <v>2.606E-2</v>
      </c>
      <c r="L16" s="7">
        <v>1.3440000000000001E-2</v>
      </c>
      <c r="M16" s="7">
        <v>9.7000000000000005E-4</v>
      </c>
      <c r="O16" s="1">
        <v>255</v>
      </c>
      <c r="P16" s="1">
        <v>198.5</v>
      </c>
      <c r="Q16" s="1">
        <v>260.3</v>
      </c>
      <c r="R16" s="1">
        <v>7.2</v>
      </c>
      <c r="S16" s="1">
        <v>259.7</v>
      </c>
      <c r="T16" s="1">
        <v>20.49</v>
      </c>
      <c r="U16" s="1">
        <v>269.89999999999998</v>
      </c>
      <c r="V16" s="1">
        <v>19.34</v>
      </c>
      <c r="W16" s="2">
        <f t="shared" si="0"/>
        <v>0.23103581055063938</v>
      </c>
      <c r="X16" s="2">
        <f t="shared" si="1"/>
        <v>2.0784313725490167</v>
      </c>
      <c r="Y16" s="1">
        <f t="shared" ref="Y16:Z18" si="4">Q16</f>
        <v>260.3</v>
      </c>
      <c r="Z16" s="1"/>
    </row>
    <row r="17" spans="1:26" x14ac:dyDescent="0.2">
      <c r="A17" s="5" t="s">
        <v>81</v>
      </c>
      <c r="B17" s="1">
        <v>403.54</v>
      </c>
      <c r="C17" s="1">
        <v>263.91000000000003</v>
      </c>
      <c r="D17" s="6">
        <f>B17/C17</f>
        <v>1.5290818839755977</v>
      </c>
      <c r="E17" s="6"/>
      <c r="F17" s="7">
        <v>5.2819999999999999E-2</v>
      </c>
      <c r="G17" s="7">
        <v>2.0600000000000002E-3</v>
      </c>
      <c r="H17" s="7">
        <v>3.7350000000000001E-2</v>
      </c>
      <c r="I17" s="7">
        <v>6.4000000000000005E-4</v>
      </c>
      <c r="J17" s="7">
        <v>0.27198</v>
      </c>
      <c r="K17" s="7">
        <v>1.0580000000000001E-2</v>
      </c>
      <c r="L17" s="7">
        <v>1.192E-2</v>
      </c>
      <c r="M17" s="7">
        <v>7.2000000000000005E-4</v>
      </c>
      <c r="O17" s="1">
        <v>321.10000000000002</v>
      </c>
      <c r="P17" s="1">
        <v>86.33</v>
      </c>
      <c r="Q17" s="1">
        <v>236.4</v>
      </c>
      <c r="R17" s="1">
        <v>3.97</v>
      </c>
      <c r="S17" s="1">
        <v>244.3</v>
      </c>
      <c r="T17" s="1">
        <v>8.4499999999999993</v>
      </c>
      <c r="U17" s="1">
        <v>239.6</v>
      </c>
      <c r="V17" s="1">
        <v>14.34</v>
      </c>
      <c r="W17" s="2">
        <f t="shared" si="0"/>
        <v>-3.2337290216946424</v>
      </c>
      <c r="X17" s="2">
        <f t="shared" si="1"/>
        <v>-26.378075365929622</v>
      </c>
      <c r="Y17" s="1">
        <f t="shared" si="4"/>
        <v>236.4</v>
      </c>
      <c r="Z17" s="1"/>
    </row>
    <row r="18" spans="1:26" x14ac:dyDescent="0.2">
      <c r="A18" s="5" t="s">
        <v>82</v>
      </c>
      <c r="B18" s="2">
        <v>27.8</v>
      </c>
      <c r="C18" s="2">
        <v>63.65</v>
      </c>
      <c r="D18" s="6">
        <f>B18/C18</f>
        <v>0.43676355066771411</v>
      </c>
      <c r="E18" s="6"/>
      <c r="F18" s="7">
        <v>5.0250000000000003E-2</v>
      </c>
      <c r="G18" s="7">
        <v>3.5999999999999999E-3</v>
      </c>
      <c r="H18" s="7">
        <v>4.036E-2</v>
      </c>
      <c r="I18" s="7">
        <v>9.6000000000000002E-4</v>
      </c>
      <c r="J18" s="7">
        <v>0.27959000000000001</v>
      </c>
      <c r="K18" s="7">
        <v>1.949E-2</v>
      </c>
      <c r="L18" s="7">
        <v>1.2460000000000001E-2</v>
      </c>
      <c r="M18" s="7">
        <v>1.06E-3</v>
      </c>
      <c r="O18" s="1">
        <v>206.7</v>
      </c>
      <c r="P18" s="1">
        <v>157.96</v>
      </c>
      <c r="Q18" s="1">
        <v>255.1</v>
      </c>
      <c r="R18" s="1">
        <v>5.93</v>
      </c>
      <c r="S18" s="1">
        <v>250.3</v>
      </c>
      <c r="T18" s="1">
        <v>15.47</v>
      </c>
      <c r="U18" s="1">
        <v>250.3</v>
      </c>
      <c r="V18" s="1">
        <v>21.11</v>
      </c>
      <c r="W18" s="2">
        <f t="shared" si="0"/>
        <v>1.9176987614862195</v>
      </c>
      <c r="X18" s="2">
        <f t="shared" si="1"/>
        <v>23.415578132559279</v>
      </c>
      <c r="Y18" s="1">
        <f t="shared" si="4"/>
        <v>255.1</v>
      </c>
      <c r="Z18" s="1"/>
    </row>
    <row r="19" spans="1:26" x14ac:dyDescent="0.2">
      <c r="A19" s="5" t="s">
        <v>83</v>
      </c>
      <c r="B19" s="1">
        <v>241.38</v>
      </c>
      <c r="C19" s="1">
        <v>308.18</v>
      </c>
      <c r="D19" s="6">
        <f>B19/C19</f>
        <v>0.78324355895904985</v>
      </c>
      <c r="E19" s="6"/>
      <c r="F19" s="7">
        <v>0.11817</v>
      </c>
      <c r="G19" s="7">
        <v>2.0699999999999998E-3</v>
      </c>
      <c r="H19" s="7">
        <v>0.37218000000000001</v>
      </c>
      <c r="I19" s="7">
        <v>5.4099999999999999E-3</v>
      </c>
      <c r="J19" s="7">
        <v>6.0629999999999997</v>
      </c>
      <c r="K19" s="7">
        <v>0.11681</v>
      </c>
      <c r="L19" s="7">
        <v>0.11304</v>
      </c>
      <c r="M19" s="7">
        <v>6.8599999999999998E-3</v>
      </c>
      <c r="O19" s="1">
        <v>1928.7</v>
      </c>
      <c r="P19" s="1">
        <v>31.03</v>
      </c>
      <c r="Q19" s="1">
        <v>2039.6</v>
      </c>
      <c r="R19" s="1">
        <v>25.41</v>
      </c>
      <c r="S19" s="1">
        <v>1984.9</v>
      </c>
      <c r="T19" s="1">
        <v>16.79</v>
      </c>
      <c r="U19" s="1">
        <v>2164.6</v>
      </c>
      <c r="V19" s="1">
        <v>124.53</v>
      </c>
      <c r="W19" s="2">
        <f t="shared" si="0"/>
        <v>2.7558063378507747</v>
      </c>
      <c r="X19" s="2">
        <f t="shared" si="1"/>
        <v>5.7499870379011719</v>
      </c>
      <c r="Y19" s="1">
        <f>O19</f>
        <v>1928.7</v>
      </c>
      <c r="Z19" s="1"/>
    </row>
    <row r="20" spans="1:26" x14ac:dyDescent="0.2">
      <c r="A20" s="5" t="s">
        <v>84</v>
      </c>
      <c r="B20" s="1">
        <v>118.65</v>
      </c>
      <c r="C20" s="1">
        <v>63.73</v>
      </c>
      <c r="D20" s="6">
        <f>B20/C20</f>
        <v>1.861760552330143</v>
      </c>
      <c r="E20" s="6"/>
      <c r="F20" s="7">
        <v>0.11815000000000001</v>
      </c>
      <c r="G20" s="7">
        <v>2.66E-3</v>
      </c>
      <c r="H20" s="7">
        <v>0.38611000000000001</v>
      </c>
      <c r="I20" s="7">
        <v>6.1500000000000001E-3</v>
      </c>
      <c r="J20" s="7">
        <v>6.2890699999999997</v>
      </c>
      <c r="K20" s="7">
        <v>0.14787</v>
      </c>
      <c r="L20" s="7">
        <v>0.11687</v>
      </c>
      <c r="M20" s="7">
        <v>7.1399999999999996E-3</v>
      </c>
      <c r="O20" s="1">
        <v>1928.5</v>
      </c>
      <c r="P20" s="1">
        <v>39.79</v>
      </c>
      <c r="Q20" s="1">
        <v>2104.8000000000002</v>
      </c>
      <c r="R20" s="1">
        <v>28.6</v>
      </c>
      <c r="S20" s="1">
        <v>2016.9</v>
      </c>
      <c r="T20" s="1">
        <v>20.6</v>
      </c>
      <c r="U20" s="1">
        <v>2234.1</v>
      </c>
      <c r="V20" s="1">
        <v>129.27000000000001</v>
      </c>
      <c r="W20" s="2">
        <f t="shared" si="0"/>
        <v>4.3581734344786627</v>
      </c>
      <c r="X20" s="2">
        <f t="shared" si="1"/>
        <v>9.1418200674099115</v>
      </c>
      <c r="Y20" s="1">
        <f>O20</f>
        <v>1928.5</v>
      </c>
      <c r="Z20" s="1"/>
    </row>
    <row r="21" spans="1:26" x14ac:dyDescent="0.2">
      <c r="A21" s="5" t="s">
        <v>85</v>
      </c>
      <c r="B21" s="1">
        <v>468.63</v>
      </c>
      <c r="C21" s="1">
        <v>285.44</v>
      </c>
      <c r="D21" s="6">
        <f>B21/C21</f>
        <v>1.6417811098654709</v>
      </c>
      <c r="E21" s="6"/>
      <c r="F21" s="7">
        <v>4.6980000000000001E-2</v>
      </c>
      <c r="G21" s="7">
        <v>2.3E-3</v>
      </c>
      <c r="H21" s="7">
        <v>2.248E-2</v>
      </c>
      <c r="I21" s="7">
        <v>4.2000000000000002E-4</v>
      </c>
      <c r="J21" s="7">
        <v>0.14560999999999999</v>
      </c>
      <c r="K21" s="7">
        <v>7.0299999999999998E-3</v>
      </c>
      <c r="L21" s="7">
        <v>7.3800000000000003E-3</v>
      </c>
      <c r="M21" s="7">
        <v>4.6999999999999999E-4</v>
      </c>
      <c r="O21" s="1">
        <v>48</v>
      </c>
      <c r="P21" s="1">
        <v>113.43</v>
      </c>
      <c r="Q21" s="1">
        <v>143.30000000000001</v>
      </c>
      <c r="R21" s="1">
        <v>2.64</v>
      </c>
      <c r="S21" s="1">
        <v>138</v>
      </c>
      <c r="T21" s="1">
        <v>6.23</v>
      </c>
      <c r="U21" s="1">
        <v>148.6</v>
      </c>
      <c r="V21" s="1">
        <v>9.36</v>
      </c>
      <c r="W21" s="2">
        <f t="shared" si="0"/>
        <v>3.8405797101449313</v>
      </c>
      <c r="X21" s="2"/>
      <c r="Y21" s="1">
        <f>Q21</f>
        <v>143.30000000000001</v>
      </c>
      <c r="Z21" s="1"/>
    </row>
    <row r="22" spans="1:26" x14ac:dyDescent="0.2">
      <c r="A22" s="5" t="s">
        <v>86</v>
      </c>
      <c r="B22" s="2">
        <v>84.13</v>
      </c>
      <c r="C22" s="1">
        <v>257.89999999999998</v>
      </c>
      <c r="D22" s="6">
        <f>B22/C22</f>
        <v>0.32621170996510279</v>
      </c>
      <c r="E22" s="6"/>
      <c r="F22" s="7">
        <v>0.11</v>
      </c>
      <c r="G22" s="7">
        <v>1.99E-3</v>
      </c>
      <c r="H22" s="7">
        <v>0.30195</v>
      </c>
      <c r="I22" s="7">
        <v>4.4200000000000003E-3</v>
      </c>
      <c r="J22" s="7">
        <v>4.57904</v>
      </c>
      <c r="K22" s="7">
        <v>9.0440000000000006E-2</v>
      </c>
      <c r="L22" s="7">
        <v>9.178E-2</v>
      </c>
      <c r="M22" s="7">
        <v>5.6499999999999996E-3</v>
      </c>
      <c r="O22" s="1">
        <v>1799.5</v>
      </c>
      <c r="P22" s="1">
        <v>32.58</v>
      </c>
      <c r="Q22" s="1">
        <v>1701</v>
      </c>
      <c r="R22" s="1">
        <v>21.87</v>
      </c>
      <c r="S22" s="1">
        <v>1745.5</v>
      </c>
      <c r="T22" s="1">
        <v>16.46</v>
      </c>
      <c r="U22" s="1">
        <v>1774.8</v>
      </c>
      <c r="V22" s="1">
        <v>104.68</v>
      </c>
      <c r="W22" s="2">
        <f t="shared" si="0"/>
        <v>-2.5494127757089702</v>
      </c>
      <c r="X22" s="2">
        <f t="shared" si="1"/>
        <v>-5.4737427063073056</v>
      </c>
      <c r="Y22" s="1">
        <f>O22</f>
        <v>1799.5</v>
      </c>
      <c r="Z22" s="1"/>
    </row>
    <row r="23" spans="1:26" x14ac:dyDescent="0.2">
      <c r="A23" s="5" t="s">
        <v>87</v>
      </c>
      <c r="B23" s="1">
        <v>464.71</v>
      </c>
      <c r="C23" s="1">
        <v>169.68</v>
      </c>
      <c r="D23" s="6">
        <f>B23/C23</f>
        <v>2.7387435172088637</v>
      </c>
      <c r="E23" s="6"/>
      <c r="F23" s="7">
        <v>0.11959</v>
      </c>
      <c r="G23" s="7">
        <v>2.2100000000000002E-3</v>
      </c>
      <c r="H23" s="7">
        <v>0.37639</v>
      </c>
      <c r="I23" s="7">
        <v>5.5700000000000003E-3</v>
      </c>
      <c r="J23" s="7">
        <v>6.20533</v>
      </c>
      <c r="K23" s="7">
        <v>0.12461</v>
      </c>
      <c r="L23" s="7">
        <v>0.11076</v>
      </c>
      <c r="M23" s="7">
        <v>6.6899999999999998E-3</v>
      </c>
      <c r="O23" s="1">
        <v>1950.1</v>
      </c>
      <c r="P23" s="1">
        <v>32.64</v>
      </c>
      <c r="Q23" s="1">
        <v>2059.4</v>
      </c>
      <c r="R23" s="1">
        <v>26.08</v>
      </c>
      <c r="S23" s="1">
        <v>2005.2</v>
      </c>
      <c r="T23" s="1">
        <v>17.559999999999999</v>
      </c>
      <c r="U23" s="1">
        <v>2123.3000000000002</v>
      </c>
      <c r="V23" s="1">
        <v>121.79</v>
      </c>
      <c r="W23" s="2">
        <f t="shared" si="0"/>
        <v>2.702972272092552</v>
      </c>
      <c r="X23" s="2">
        <f t="shared" si="1"/>
        <v>5.6048407773960474</v>
      </c>
      <c r="Y23" s="1">
        <f t="shared" ref="Y23:Z29" si="5">O23</f>
        <v>1950.1</v>
      </c>
      <c r="Z23" s="1"/>
    </row>
    <row r="24" spans="1:26" x14ac:dyDescent="0.2">
      <c r="A24" s="5" t="s">
        <v>88</v>
      </c>
      <c r="B24" s="1">
        <v>429.89</v>
      </c>
      <c r="C24" s="1">
        <v>356.84</v>
      </c>
      <c r="D24" s="6">
        <f>B24/C24</f>
        <v>1.2047135971303666</v>
      </c>
      <c r="E24" s="6"/>
      <c r="F24" s="7">
        <v>0.11665</v>
      </c>
      <c r="G24" s="7">
        <v>2.0200000000000001E-3</v>
      </c>
      <c r="H24" s="7">
        <v>0.33561999999999997</v>
      </c>
      <c r="I24" s="7">
        <v>4.8599999999999997E-3</v>
      </c>
      <c r="J24" s="7">
        <v>5.39703</v>
      </c>
      <c r="K24" s="7">
        <v>0.10326</v>
      </c>
      <c r="L24" s="7">
        <v>9.9699999999999997E-2</v>
      </c>
      <c r="M24" s="7">
        <v>6.0299999999999998E-3</v>
      </c>
      <c r="O24" s="1">
        <v>1905.5</v>
      </c>
      <c r="P24" s="1">
        <v>30.84</v>
      </c>
      <c r="Q24" s="1">
        <v>1865.6</v>
      </c>
      <c r="R24" s="1">
        <v>23.46</v>
      </c>
      <c r="S24" s="1">
        <v>1884.4</v>
      </c>
      <c r="T24" s="1">
        <v>16.39</v>
      </c>
      <c r="U24" s="1">
        <v>1920.9</v>
      </c>
      <c r="V24" s="1">
        <v>110.81</v>
      </c>
      <c r="W24" s="2">
        <f t="shared" si="0"/>
        <v>-0.99766503926980166</v>
      </c>
      <c r="X24" s="2">
        <f t="shared" si="1"/>
        <v>-2.0939385987929771</v>
      </c>
      <c r="Y24" s="1">
        <f t="shared" si="5"/>
        <v>1905.5</v>
      </c>
      <c r="Z24" s="1"/>
    </row>
    <row r="25" spans="1:26" x14ac:dyDescent="0.2">
      <c r="A25" s="5" t="s">
        <v>89</v>
      </c>
      <c r="B25" s="1">
        <v>261</v>
      </c>
      <c r="C25" s="1">
        <v>179.94</v>
      </c>
      <c r="D25" s="6">
        <f>B25/C25</f>
        <v>1.4504834944981662</v>
      </c>
      <c r="E25" s="6"/>
      <c r="F25" s="7">
        <v>0.16602</v>
      </c>
      <c r="G25" s="7">
        <v>2.8600000000000001E-3</v>
      </c>
      <c r="H25" s="7">
        <v>0.4924</v>
      </c>
      <c r="I25" s="7">
        <v>7.1900000000000002E-3</v>
      </c>
      <c r="J25" s="22">
        <v>11.269590000000001</v>
      </c>
      <c r="K25" s="7">
        <v>0.21457999999999999</v>
      </c>
      <c r="L25" s="7">
        <v>0.14219000000000001</v>
      </c>
      <c r="M25" s="7">
        <v>8.6E-3</v>
      </c>
      <c r="O25" s="1">
        <v>2517.9</v>
      </c>
      <c r="P25" s="1">
        <v>28.68</v>
      </c>
      <c r="Q25" s="1">
        <v>2581.1</v>
      </c>
      <c r="R25" s="1">
        <v>31.08</v>
      </c>
      <c r="S25" s="1">
        <v>2545.6999999999998</v>
      </c>
      <c r="T25" s="1">
        <v>17.760000000000002</v>
      </c>
      <c r="U25" s="1">
        <v>2687.2</v>
      </c>
      <c r="V25" s="1">
        <v>152.22999999999999</v>
      </c>
      <c r="W25" s="2">
        <f t="shared" si="0"/>
        <v>1.3905801940527152</v>
      </c>
      <c r="X25" s="2">
        <f t="shared" si="1"/>
        <v>2.5100281981015771</v>
      </c>
      <c r="Y25" s="1">
        <f t="shared" si="5"/>
        <v>2517.9</v>
      </c>
      <c r="Z25" s="1"/>
    </row>
    <row r="26" spans="1:26" x14ac:dyDescent="0.2">
      <c r="A26" s="5" t="s">
        <v>90</v>
      </c>
      <c r="B26" s="1">
        <v>110.42</v>
      </c>
      <c r="C26" s="1">
        <v>749.65</v>
      </c>
      <c r="D26" s="6">
        <f>B26/C26</f>
        <v>0.14729540452211032</v>
      </c>
      <c r="E26" s="6"/>
      <c r="F26" s="7">
        <v>0.11257</v>
      </c>
      <c r="G26" s="7">
        <v>1.8600000000000001E-3</v>
      </c>
      <c r="H26" s="7">
        <v>0.35659000000000002</v>
      </c>
      <c r="I26" s="7">
        <v>5.0899999999999999E-3</v>
      </c>
      <c r="J26" s="7">
        <v>5.5334599999999998</v>
      </c>
      <c r="K26" s="7">
        <v>0.10219</v>
      </c>
      <c r="L26" s="7">
        <v>0.10098</v>
      </c>
      <c r="M26" s="7">
        <v>6.1799999999999997E-3</v>
      </c>
      <c r="O26" s="1">
        <v>1841.2</v>
      </c>
      <c r="P26" s="1">
        <v>29.61</v>
      </c>
      <c r="Q26" s="1">
        <v>1966</v>
      </c>
      <c r="R26" s="1">
        <v>24.21</v>
      </c>
      <c r="S26" s="1">
        <v>1905.8</v>
      </c>
      <c r="T26" s="1">
        <v>15.88</v>
      </c>
      <c r="U26" s="1">
        <v>1944.4</v>
      </c>
      <c r="V26" s="1">
        <v>113.41</v>
      </c>
      <c r="W26" s="2">
        <f t="shared" si="0"/>
        <v>3.1587784657361784</v>
      </c>
      <c r="X26" s="2">
        <f t="shared" si="1"/>
        <v>6.7781881381707487</v>
      </c>
      <c r="Y26" s="1">
        <f t="shared" si="5"/>
        <v>1841.2</v>
      </c>
      <c r="Z26" s="1"/>
    </row>
    <row r="27" spans="1:26" x14ac:dyDescent="0.2">
      <c r="A27" s="11" t="s">
        <v>91</v>
      </c>
      <c r="B27" s="3">
        <v>15.53</v>
      </c>
      <c r="C27" s="11">
        <v>2.63</v>
      </c>
      <c r="D27" s="12">
        <f>B27/C27</f>
        <v>5.9049429657794681</v>
      </c>
      <c r="E27" s="12"/>
      <c r="F27" s="13">
        <v>0.28399000000000002</v>
      </c>
      <c r="G27" s="13">
        <v>1.4189999999999999E-2</v>
      </c>
      <c r="H27" s="13">
        <v>0.55955999999999995</v>
      </c>
      <c r="I27" s="13">
        <v>1.9810000000000001E-2</v>
      </c>
      <c r="J27" s="23">
        <v>21.90643</v>
      </c>
      <c r="K27" s="13">
        <v>1.0412699999999999</v>
      </c>
      <c r="L27" s="13">
        <v>0.15845000000000001</v>
      </c>
      <c r="M27" s="13">
        <v>1.0410000000000001E-2</v>
      </c>
      <c r="N27" s="11"/>
      <c r="O27" s="3">
        <v>3385</v>
      </c>
      <c r="P27" s="3">
        <v>75.790000000000006</v>
      </c>
      <c r="Q27" s="3">
        <v>2864.8</v>
      </c>
      <c r="R27" s="3">
        <v>81.86</v>
      </c>
      <c r="S27" s="3">
        <v>3179.6</v>
      </c>
      <c r="T27" s="3">
        <v>46.16</v>
      </c>
      <c r="U27" s="3">
        <v>2972.9</v>
      </c>
      <c r="V27" s="3">
        <v>181.67</v>
      </c>
      <c r="W27" s="4">
        <f t="shared" si="0"/>
        <v>-9.9006164297395838</v>
      </c>
      <c r="X27" s="4">
        <f t="shared" si="1"/>
        <v>-15.367799113737068</v>
      </c>
      <c r="Y27" s="3">
        <f t="shared" si="5"/>
        <v>3385</v>
      </c>
      <c r="Z27" s="1"/>
    </row>
    <row r="28" spans="1:26" x14ac:dyDescent="0.2">
      <c r="A28" s="11" t="s">
        <v>92</v>
      </c>
      <c r="B28" s="3">
        <v>214</v>
      </c>
      <c r="C28" s="3">
        <v>317.43</v>
      </c>
      <c r="D28" s="12">
        <f>B28/C28</f>
        <v>0.67416438269854773</v>
      </c>
      <c r="E28" s="12"/>
      <c r="F28" s="13">
        <v>0.11012</v>
      </c>
      <c r="G28" s="13">
        <v>1.9499999999999999E-3</v>
      </c>
      <c r="H28" s="13">
        <v>0.28038000000000002</v>
      </c>
      <c r="I28" s="13">
        <v>4.0699999999999998E-3</v>
      </c>
      <c r="J28" s="13">
        <v>4.2564000000000002</v>
      </c>
      <c r="K28" s="13">
        <v>8.2629999999999995E-2</v>
      </c>
      <c r="L28" s="13">
        <v>9.3549999999999994E-2</v>
      </c>
      <c r="M28" s="13">
        <v>5.6800000000000002E-3</v>
      </c>
      <c r="N28" s="11"/>
      <c r="O28" s="3">
        <v>1801.4</v>
      </c>
      <c r="P28" s="3">
        <v>31.86</v>
      </c>
      <c r="Q28" s="3">
        <v>1593.3</v>
      </c>
      <c r="R28" s="3">
        <v>20.51</v>
      </c>
      <c r="S28" s="3">
        <v>1685</v>
      </c>
      <c r="T28" s="3">
        <v>15.96</v>
      </c>
      <c r="U28" s="3">
        <v>1807.5</v>
      </c>
      <c r="V28" s="3">
        <v>104.97</v>
      </c>
      <c r="W28" s="4">
        <f t="shared" si="0"/>
        <v>-5.4421364985163256</v>
      </c>
      <c r="X28" s="4">
        <f t="shared" si="1"/>
        <v>-11.552126124125683</v>
      </c>
      <c r="Y28" s="3">
        <f t="shared" si="5"/>
        <v>1801.4</v>
      </c>
      <c r="Z28" s="1"/>
    </row>
    <row r="29" spans="1:26" x14ac:dyDescent="0.2">
      <c r="A29" s="5" t="s">
        <v>93</v>
      </c>
      <c r="B29" s="1">
        <v>121.14</v>
      </c>
      <c r="C29" s="1">
        <v>195.75</v>
      </c>
      <c r="D29" s="6">
        <f>B29/C29</f>
        <v>0.61885057471264371</v>
      </c>
      <c r="E29" s="6"/>
      <c r="F29" s="7">
        <v>0.18307000000000001</v>
      </c>
      <c r="G29" s="7">
        <v>3.0999999999999999E-3</v>
      </c>
      <c r="H29" s="7">
        <v>0.52703</v>
      </c>
      <c r="I29" s="7">
        <v>7.6600000000000001E-3</v>
      </c>
      <c r="J29" s="22">
        <v>13.300599999999999</v>
      </c>
      <c r="K29" s="7">
        <v>0.24970999999999999</v>
      </c>
      <c r="L29" s="7">
        <v>0.15024999999999999</v>
      </c>
      <c r="M29" s="7">
        <v>9.1299999999999992E-3</v>
      </c>
      <c r="O29" s="1">
        <v>2680.9</v>
      </c>
      <c r="P29" s="1">
        <v>27.7</v>
      </c>
      <c r="Q29" s="1">
        <v>2728.9</v>
      </c>
      <c r="R29" s="1">
        <v>32.340000000000003</v>
      </c>
      <c r="S29" s="1">
        <v>2701.2</v>
      </c>
      <c r="T29" s="1">
        <v>17.73</v>
      </c>
      <c r="U29" s="1">
        <v>2829.4</v>
      </c>
      <c r="V29" s="1">
        <v>160.5</v>
      </c>
      <c r="W29" s="2">
        <f t="shared" si="0"/>
        <v>1.0254701614097472</v>
      </c>
      <c r="X29" s="2">
        <f t="shared" si="1"/>
        <v>1.7904435077772396</v>
      </c>
      <c r="Y29" s="1">
        <f t="shared" si="5"/>
        <v>2680.9</v>
      </c>
      <c r="Z29" s="1"/>
    </row>
    <row r="30" spans="1:26" x14ac:dyDescent="0.2">
      <c r="A30" s="11" t="s">
        <v>94</v>
      </c>
      <c r="B30" s="3">
        <v>546.05999999999995</v>
      </c>
      <c r="C30" s="3">
        <v>705.62</v>
      </c>
      <c r="D30" s="12">
        <f>B30/C30</f>
        <v>0.77387262265808787</v>
      </c>
      <c r="E30" s="12"/>
      <c r="F30" s="13">
        <v>6.676E-2</v>
      </c>
      <c r="G30" s="13">
        <v>1.57E-3</v>
      </c>
      <c r="H30" s="13">
        <v>3.9550000000000002E-2</v>
      </c>
      <c r="I30" s="13">
        <v>5.9999999999999995E-4</v>
      </c>
      <c r="J30" s="13">
        <v>0.36403999999999997</v>
      </c>
      <c r="K30" s="13">
        <v>8.8699999999999994E-3</v>
      </c>
      <c r="L30" s="13">
        <v>1.473E-2</v>
      </c>
      <c r="M30" s="13">
        <v>8.9999999999999998E-4</v>
      </c>
      <c r="N30" s="11"/>
      <c r="O30" s="3">
        <v>830.3</v>
      </c>
      <c r="P30" s="3">
        <v>48.16</v>
      </c>
      <c r="Q30" s="3">
        <v>250.1</v>
      </c>
      <c r="R30" s="3">
        <v>3.71</v>
      </c>
      <c r="S30" s="3">
        <v>315.2</v>
      </c>
      <c r="T30" s="3">
        <v>6.6</v>
      </c>
      <c r="U30" s="3">
        <v>295.5</v>
      </c>
      <c r="V30" s="3">
        <v>17.98</v>
      </c>
      <c r="W30" s="4">
        <f t="shared" si="0"/>
        <v>-20.653553299492387</v>
      </c>
      <c r="X30" s="4">
        <f t="shared" si="1"/>
        <v>-69.878357220281814</v>
      </c>
      <c r="Y30" s="3">
        <f>Q30</f>
        <v>250.1</v>
      </c>
      <c r="Z30" s="1"/>
    </row>
    <row r="31" spans="1:26" x14ac:dyDescent="0.2">
      <c r="A31" s="5" t="s">
        <v>95</v>
      </c>
      <c r="B31" s="1">
        <v>172.36</v>
      </c>
      <c r="C31" s="2">
        <v>38.299999999999997</v>
      </c>
      <c r="D31" s="6">
        <f>B31/C31</f>
        <v>4.5002610966057448</v>
      </c>
      <c r="E31" s="6"/>
      <c r="F31" s="7">
        <v>0.11842999999999999</v>
      </c>
      <c r="G31" s="7">
        <v>2.9499999999999999E-3</v>
      </c>
      <c r="H31" s="7">
        <v>0.35992000000000002</v>
      </c>
      <c r="I31" s="7">
        <v>5.9800000000000001E-3</v>
      </c>
      <c r="J31" s="7">
        <v>5.8760399999999997</v>
      </c>
      <c r="K31" s="7">
        <v>0.15024999999999999</v>
      </c>
      <c r="L31" s="7">
        <v>0.10904</v>
      </c>
      <c r="M31" s="7">
        <v>6.62E-3</v>
      </c>
      <c r="O31" s="1">
        <v>1932.7</v>
      </c>
      <c r="P31" s="1">
        <v>43.94</v>
      </c>
      <c r="Q31" s="1">
        <v>1981.8</v>
      </c>
      <c r="R31" s="1">
        <v>28.36</v>
      </c>
      <c r="S31" s="1">
        <v>1957.7</v>
      </c>
      <c r="T31" s="1">
        <v>22.19</v>
      </c>
      <c r="U31" s="1">
        <v>2091.8000000000002</v>
      </c>
      <c r="V31" s="1">
        <v>120.71</v>
      </c>
      <c r="W31" s="2">
        <f t="shared" si="0"/>
        <v>1.2310364202891</v>
      </c>
      <c r="X31" s="2">
        <f t="shared" si="1"/>
        <v>2.540487401045155</v>
      </c>
      <c r="Y31" s="1">
        <f>O31</f>
        <v>1932.7</v>
      </c>
      <c r="Z31" s="1"/>
    </row>
    <row r="32" spans="1:26" x14ac:dyDescent="0.2">
      <c r="A32" s="5" t="s">
        <v>96</v>
      </c>
      <c r="B32" s="2">
        <v>35.840000000000003</v>
      </c>
      <c r="C32" s="2">
        <v>34.25</v>
      </c>
      <c r="D32" s="6">
        <f>B32/C32</f>
        <v>1.0464233576642337</v>
      </c>
      <c r="E32" s="6"/>
      <c r="F32" s="7">
        <v>0.12209</v>
      </c>
      <c r="G32" s="7">
        <v>3.1700000000000001E-3</v>
      </c>
      <c r="H32" s="7">
        <v>0.37080000000000002</v>
      </c>
      <c r="I32" s="7">
        <v>6.3200000000000001E-3</v>
      </c>
      <c r="J32" s="7">
        <v>6.2408099999999997</v>
      </c>
      <c r="K32" s="7">
        <v>0.16553999999999999</v>
      </c>
      <c r="L32" s="7">
        <v>0.11271</v>
      </c>
      <c r="M32" s="7">
        <v>7.0899999999999999E-3</v>
      </c>
      <c r="O32" s="1">
        <v>1986.9</v>
      </c>
      <c r="P32" s="1">
        <v>45.56</v>
      </c>
      <c r="Q32" s="1">
        <v>2033.2</v>
      </c>
      <c r="R32" s="1">
        <v>29.74</v>
      </c>
      <c r="S32" s="1">
        <v>2010.2</v>
      </c>
      <c r="T32" s="1">
        <v>23.21</v>
      </c>
      <c r="U32" s="1">
        <v>2158.6</v>
      </c>
      <c r="V32" s="1">
        <v>128.87</v>
      </c>
      <c r="W32" s="2">
        <f t="shared" si="0"/>
        <v>1.1441647597254079</v>
      </c>
      <c r="X32" s="2">
        <f t="shared" si="1"/>
        <v>2.3302632241179788</v>
      </c>
      <c r="Y32" s="1">
        <f>O32</f>
        <v>1986.9</v>
      </c>
      <c r="Z32" s="1"/>
    </row>
    <row r="33" spans="1:26" x14ac:dyDescent="0.2">
      <c r="A33" s="5" t="s">
        <v>97</v>
      </c>
      <c r="B33" s="1">
        <v>145.61000000000001</v>
      </c>
      <c r="C33" s="1">
        <v>192.08</v>
      </c>
      <c r="D33" s="6">
        <f>B33/C33</f>
        <v>0.75806955435235324</v>
      </c>
      <c r="E33" s="6"/>
      <c r="F33" s="7">
        <v>5.6829999999999999E-2</v>
      </c>
      <c r="G33" s="7">
        <v>2.0500000000000002E-3</v>
      </c>
      <c r="H33" s="7">
        <v>5.4480000000000001E-2</v>
      </c>
      <c r="I33" s="7">
        <v>9.3000000000000005E-4</v>
      </c>
      <c r="J33" s="7">
        <v>0.42675999999999997</v>
      </c>
      <c r="K33" s="7">
        <v>1.5339999999999999E-2</v>
      </c>
      <c r="L33" s="7">
        <v>1.83E-2</v>
      </c>
      <c r="M33" s="7">
        <v>1.34E-3</v>
      </c>
      <c r="O33" s="1">
        <v>484.2</v>
      </c>
      <c r="P33" s="1">
        <v>78.239999999999995</v>
      </c>
      <c r="Q33" s="1">
        <v>342</v>
      </c>
      <c r="R33" s="1">
        <v>5.7</v>
      </c>
      <c r="S33" s="1">
        <v>360.9</v>
      </c>
      <c r="T33" s="1">
        <v>10.92</v>
      </c>
      <c r="U33" s="1">
        <v>366.5</v>
      </c>
      <c r="V33" s="1">
        <v>26.56</v>
      </c>
      <c r="W33" s="2">
        <f t="shared" si="0"/>
        <v>-5.2369077306733125</v>
      </c>
      <c r="X33" s="2">
        <f t="shared" si="1"/>
        <v>-29.368029739776947</v>
      </c>
      <c r="Y33" s="1">
        <f>Q33</f>
        <v>342</v>
      </c>
      <c r="Z33" s="1"/>
    </row>
    <row r="34" spans="1:26" x14ac:dyDescent="0.2">
      <c r="A34" s="5" t="s">
        <v>98</v>
      </c>
      <c r="B34" s="1">
        <v>152.91999999999999</v>
      </c>
      <c r="C34" s="1">
        <v>378</v>
      </c>
      <c r="D34" s="6">
        <f>B34/C34</f>
        <v>0.40455026455026449</v>
      </c>
      <c r="E34" s="6"/>
      <c r="F34" s="7">
        <v>0.12416000000000001</v>
      </c>
      <c r="G34" s="7">
        <v>2.1900000000000001E-3</v>
      </c>
      <c r="H34" s="7">
        <v>0.33992</v>
      </c>
      <c r="I34" s="7">
        <v>4.9300000000000004E-3</v>
      </c>
      <c r="J34" s="7">
        <v>5.8178599999999996</v>
      </c>
      <c r="K34" s="7">
        <v>0.11395</v>
      </c>
      <c r="L34" s="7">
        <v>0.10328</v>
      </c>
      <c r="M34" s="7">
        <v>7.1300000000000001E-3</v>
      </c>
      <c r="O34" s="1">
        <v>2016.8</v>
      </c>
      <c r="P34" s="1">
        <v>30.91</v>
      </c>
      <c r="Q34" s="1">
        <v>1886.3</v>
      </c>
      <c r="R34" s="1">
        <v>23.73</v>
      </c>
      <c r="S34" s="1">
        <v>1949.1</v>
      </c>
      <c r="T34" s="1">
        <v>16.97</v>
      </c>
      <c r="U34" s="1">
        <v>1986.7</v>
      </c>
      <c r="V34" s="1">
        <v>130.58000000000001</v>
      </c>
      <c r="W34" s="2">
        <f t="shared" si="0"/>
        <v>-3.2219998973885389</v>
      </c>
      <c r="X34" s="2">
        <f t="shared" si="1"/>
        <v>-6.4706465688218913</v>
      </c>
      <c r="Y34" s="1">
        <f>O34</f>
        <v>2016.8</v>
      </c>
      <c r="Z34" s="1"/>
    </row>
    <row r="35" spans="1:26" x14ac:dyDescent="0.2">
      <c r="A35" s="5" t="s">
        <v>99</v>
      </c>
      <c r="B35" s="1">
        <v>153.65</v>
      </c>
      <c r="C35" s="1">
        <v>524.79999999999995</v>
      </c>
      <c r="D35" s="6">
        <f>B35/C35</f>
        <v>0.29277820121951226</v>
      </c>
      <c r="E35" s="6"/>
      <c r="F35" s="7">
        <v>0.113</v>
      </c>
      <c r="G35" s="7">
        <v>1.97E-3</v>
      </c>
      <c r="H35" s="7">
        <v>0.30436000000000002</v>
      </c>
      <c r="I35" s="7">
        <v>4.3899999999999998E-3</v>
      </c>
      <c r="J35" s="7">
        <v>4.7408799999999998</v>
      </c>
      <c r="K35" s="7">
        <v>9.221E-2</v>
      </c>
      <c r="L35" s="7">
        <v>0.10292999999999999</v>
      </c>
      <c r="M35" s="7">
        <v>7.1000000000000004E-3</v>
      </c>
      <c r="O35" s="1">
        <v>1848.2</v>
      </c>
      <c r="P35" s="1">
        <v>31.19</v>
      </c>
      <c r="Q35" s="1">
        <v>1712.9</v>
      </c>
      <c r="R35" s="1">
        <v>21.72</v>
      </c>
      <c r="S35" s="1">
        <v>1774.5</v>
      </c>
      <c r="T35" s="1">
        <v>16.309999999999999</v>
      </c>
      <c r="U35" s="1">
        <v>1980.3</v>
      </c>
      <c r="V35" s="1">
        <v>130.16999999999999</v>
      </c>
      <c r="W35" s="2">
        <f t="shared" si="0"/>
        <v>-3.4714003944773086</v>
      </c>
      <c r="X35" s="2">
        <f t="shared" si="1"/>
        <v>-7.3206362947732861</v>
      </c>
      <c r="Y35" s="1">
        <f t="shared" ref="Y35:Z37" si="6">O35</f>
        <v>1848.2</v>
      </c>
      <c r="Z35" s="1"/>
    </row>
    <row r="36" spans="1:26" x14ac:dyDescent="0.2">
      <c r="A36" s="11" t="s">
        <v>100</v>
      </c>
      <c r="B36" s="4">
        <v>63.16</v>
      </c>
      <c r="C36" s="3">
        <v>153.11000000000001</v>
      </c>
      <c r="D36" s="12">
        <f>B36/C36</f>
        <v>0.41251387891058711</v>
      </c>
      <c r="E36" s="12"/>
      <c r="F36" s="13">
        <v>0.10287</v>
      </c>
      <c r="G36" s="13">
        <v>2.1700000000000001E-3</v>
      </c>
      <c r="H36" s="13">
        <v>0.19721</v>
      </c>
      <c r="I36" s="13">
        <v>2.99E-3</v>
      </c>
      <c r="J36" s="13">
        <v>2.7964699999999998</v>
      </c>
      <c r="K36" s="13">
        <v>6.2719999999999998E-2</v>
      </c>
      <c r="L36" s="13">
        <v>6.6909999999999997E-2</v>
      </c>
      <c r="M36" s="13">
        <v>4.7000000000000002E-3</v>
      </c>
      <c r="N36" s="11"/>
      <c r="O36" s="3">
        <v>1676.5</v>
      </c>
      <c r="P36" s="3">
        <v>38.409999999999997</v>
      </c>
      <c r="Q36" s="3">
        <v>1160.3</v>
      </c>
      <c r="R36" s="3">
        <v>16.079999999999998</v>
      </c>
      <c r="S36" s="3">
        <v>1354.6</v>
      </c>
      <c r="T36" s="3">
        <v>16.77</v>
      </c>
      <c r="U36" s="3">
        <v>1309.2</v>
      </c>
      <c r="V36" s="3">
        <v>88.97</v>
      </c>
      <c r="W36" s="4">
        <f t="shared" si="0"/>
        <v>-14.343717702642845</v>
      </c>
      <c r="X36" s="4">
        <f t="shared" si="1"/>
        <v>-30.790337011631376</v>
      </c>
      <c r="Y36" s="3">
        <f t="shared" si="6"/>
        <v>1676.5</v>
      </c>
      <c r="Z36" s="1"/>
    </row>
    <row r="37" spans="1:26" x14ac:dyDescent="0.2">
      <c r="A37" s="5" t="s">
        <v>101</v>
      </c>
      <c r="B37" s="2">
        <v>28.6</v>
      </c>
      <c r="C37" s="2">
        <v>45.3</v>
      </c>
      <c r="D37" s="6">
        <f>B37/C37</f>
        <v>0.63134657836644603</v>
      </c>
      <c r="E37" s="6"/>
      <c r="F37" s="7">
        <v>0.11652999999999999</v>
      </c>
      <c r="G37" s="7">
        <v>2.8700000000000002E-3</v>
      </c>
      <c r="H37" s="7">
        <v>0.35871999999999998</v>
      </c>
      <c r="I37" s="7">
        <v>5.8799999999999998E-3</v>
      </c>
      <c r="J37" s="7">
        <v>5.7620500000000003</v>
      </c>
      <c r="K37" s="7">
        <v>0.14734</v>
      </c>
      <c r="L37" s="7">
        <v>0.10792</v>
      </c>
      <c r="M37" s="7">
        <v>7.7099999999999998E-3</v>
      </c>
      <c r="O37" s="1">
        <v>1903.6</v>
      </c>
      <c r="P37" s="1">
        <v>43.66</v>
      </c>
      <c r="Q37" s="1">
        <v>1976.1</v>
      </c>
      <c r="R37" s="1">
        <v>27.92</v>
      </c>
      <c r="S37" s="1">
        <v>1940.7</v>
      </c>
      <c r="T37" s="1">
        <v>22.12</v>
      </c>
      <c r="U37" s="1">
        <v>2071.4</v>
      </c>
      <c r="V37" s="1">
        <v>140.58000000000001</v>
      </c>
      <c r="W37" s="2">
        <f t="shared" si="0"/>
        <v>1.8240840933683611</v>
      </c>
      <c r="X37" s="2">
        <f t="shared" si="1"/>
        <v>3.808573229670098</v>
      </c>
      <c r="Y37" s="1">
        <f t="shared" si="6"/>
        <v>1903.6</v>
      </c>
      <c r="Z37" s="1"/>
    </row>
    <row r="38" spans="1:26" x14ac:dyDescent="0.2">
      <c r="A38" s="5" t="s">
        <v>102</v>
      </c>
      <c r="B38" s="1">
        <v>317.58999999999997</v>
      </c>
      <c r="C38" s="1">
        <v>539.41999999999996</v>
      </c>
      <c r="D38" s="6">
        <f>B38/C38</f>
        <v>0.58876200363353226</v>
      </c>
      <c r="E38" s="6"/>
      <c r="F38" s="7">
        <v>5.0200000000000002E-2</v>
      </c>
      <c r="G38" s="7">
        <v>1.57E-3</v>
      </c>
      <c r="H38" s="7">
        <v>3.141E-2</v>
      </c>
      <c r="I38" s="7">
        <v>5.0000000000000001E-4</v>
      </c>
      <c r="J38" s="7">
        <v>0.21734000000000001</v>
      </c>
      <c r="K38" s="7">
        <v>6.9199999999999999E-3</v>
      </c>
      <c r="L38" s="7">
        <v>1.023E-2</v>
      </c>
      <c r="M38" s="7">
        <v>7.2999999999999996E-4</v>
      </c>
      <c r="O38" s="1">
        <v>204.2</v>
      </c>
      <c r="P38" s="1">
        <v>71.13</v>
      </c>
      <c r="Q38" s="1">
        <v>199.4</v>
      </c>
      <c r="R38" s="1">
        <v>3.12</v>
      </c>
      <c r="S38" s="1">
        <v>199.7</v>
      </c>
      <c r="T38" s="1">
        <v>5.77</v>
      </c>
      <c r="U38" s="1">
        <v>205.7</v>
      </c>
      <c r="V38" s="1">
        <v>14.52</v>
      </c>
      <c r="W38" s="2">
        <f t="shared" si="0"/>
        <v>-0.15022533800700399</v>
      </c>
      <c r="X38" s="2">
        <f t="shared" si="1"/>
        <v>-2.3506366307541549</v>
      </c>
      <c r="Y38" s="1">
        <f>Q38</f>
        <v>199.4</v>
      </c>
      <c r="Z38" s="1"/>
    </row>
    <row r="39" spans="1:26" x14ac:dyDescent="0.2">
      <c r="A39" s="5" t="s">
        <v>103</v>
      </c>
      <c r="B39" s="2">
        <v>28.05</v>
      </c>
      <c r="C39" s="2">
        <v>32.29</v>
      </c>
      <c r="D39" s="6">
        <f>B39/C39</f>
        <v>0.86868999690306603</v>
      </c>
      <c r="E39" s="6"/>
      <c r="F39" s="7">
        <v>0.17710999999999999</v>
      </c>
      <c r="G39" s="7">
        <v>4.0099999999999997E-3</v>
      </c>
      <c r="H39" s="7">
        <v>0.49867</v>
      </c>
      <c r="I39" s="7">
        <v>8.3000000000000001E-3</v>
      </c>
      <c r="J39" s="22">
        <v>12.17451</v>
      </c>
      <c r="K39" s="7">
        <v>0.28932000000000002</v>
      </c>
      <c r="L39" s="7">
        <v>0.14624000000000001</v>
      </c>
      <c r="M39" s="7">
        <v>1.035E-2</v>
      </c>
      <c r="O39" s="1">
        <v>2626</v>
      </c>
      <c r="P39" s="1">
        <v>37.159999999999997</v>
      </c>
      <c r="Q39" s="1">
        <v>2608.1</v>
      </c>
      <c r="R39" s="1">
        <v>35.71</v>
      </c>
      <c r="S39" s="1">
        <v>2617.9</v>
      </c>
      <c r="T39" s="1">
        <v>22.3</v>
      </c>
      <c r="U39" s="1">
        <v>2758.7</v>
      </c>
      <c r="V39" s="1">
        <v>182.56</v>
      </c>
      <c r="W39" s="2">
        <f t="shared" si="0"/>
        <v>-0.374345849726887</v>
      </c>
      <c r="X39" s="2">
        <f t="shared" si="1"/>
        <v>-0.68164508758568054</v>
      </c>
      <c r="Y39" s="1">
        <f>O39</f>
        <v>2626</v>
      </c>
      <c r="Z39" s="1"/>
    </row>
    <row r="40" spans="1:26" x14ac:dyDescent="0.2">
      <c r="A40" s="5" t="s">
        <v>104</v>
      </c>
      <c r="B40" s="1">
        <v>354.56</v>
      </c>
      <c r="C40" s="1">
        <v>147.28</v>
      </c>
      <c r="D40" s="6">
        <f>B40/C40</f>
        <v>2.4073872895165671</v>
      </c>
      <c r="E40" s="6"/>
      <c r="F40" s="7">
        <v>5.0610000000000002E-2</v>
      </c>
      <c r="G40" s="7">
        <v>3.15E-3</v>
      </c>
      <c r="H40" s="7">
        <v>2.2769999999999999E-2</v>
      </c>
      <c r="I40" s="7">
        <v>4.8999999999999998E-4</v>
      </c>
      <c r="J40" s="7">
        <v>0.15887000000000001</v>
      </c>
      <c r="K40" s="7">
        <v>9.6600000000000002E-3</v>
      </c>
      <c r="L40" s="7">
        <v>7.8100000000000001E-3</v>
      </c>
      <c r="M40" s="7">
        <v>5.5999999999999995E-4</v>
      </c>
      <c r="O40" s="1">
        <v>223.3</v>
      </c>
      <c r="P40" s="1">
        <v>137.57</v>
      </c>
      <c r="Q40" s="1">
        <v>145.1</v>
      </c>
      <c r="R40" s="1">
        <v>3.07</v>
      </c>
      <c r="S40" s="1">
        <v>149.69999999999999</v>
      </c>
      <c r="T40" s="1">
        <v>8.4600000000000009</v>
      </c>
      <c r="U40" s="1">
        <v>157.30000000000001</v>
      </c>
      <c r="V40" s="1">
        <v>11.19</v>
      </c>
      <c r="W40" s="2">
        <f t="shared" si="0"/>
        <v>-3.0728122912491607</v>
      </c>
      <c r="X40" s="2"/>
      <c r="Y40" s="1">
        <f>Q40</f>
        <v>145.1</v>
      </c>
      <c r="Z40" s="1"/>
    </row>
    <row r="41" spans="1:26" x14ac:dyDescent="0.2">
      <c r="A41" s="5" t="s">
        <v>105</v>
      </c>
      <c r="B41" s="1">
        <v>212.43</v>
      </c>
      <c r="C41" s="1">
        <v>667.28</v>
      </c>
      <c r="D41" s="6">
        <f>B41/C41</f>
        <v>0.31835211605323105</v>
      </c>
      <c r="E41" s="6"/>
      <c r="F41" s="7">
        <v>0.23512</v>
      </c>
      <c r="G41" s="7">
        <v>3.8999999999999998E-3</v>
      </c>
      <c r="H41" s="7">
        <v>0.58965999999999996</v>
      </c>
      <c r="I41" s="7">
        <v>8.4399999999999996E-3</v>
      </c>
      <c r="J41" s="22">
        <v>19.111190000000001</v>
      </c>
      <c r="K41" s="7">
        <v>0.35904999999999998</v>
      </c>
      <c r="L41" s="7">
        <v>0.16986000000000001</v>
      </c>
      <c r="M41" s="7">
        <v>1.166E-2</v>
      </c>
      <c r="O41" s="1">
        <v>3087.2</v>
      </c>
      <c r="P41" s="1">
        <v>26.25</v>
      </c>
      <c r="Q41" s="1">
        <v>2988</v>
      </c>
      <c r="R41" s="1">
        <v>34.24</v>
      </c>
      <c r="S41" s="1">
        <v>3047.4</v>
      </c>
      <c r="T41" s="1">
        <v>18.13</v>
      </c>
      <c r="U41" s="1">
        <v>3171</v>
      </c>
      <c r="V41" s="1">
        <v>201.4</v>
      </c>
      <c r="W41" s="2">
        <f t="shared" si="0"/>
        <v>-1.9492025989368056</v>
      </c>
      <c r="X41" s="2">
        <f t="shared" si="1"/>
        <v>-3.2132676859289888</v>
      </c>
      <c r="Y41" s="1">
        <f>O41</f>
        <v>3087.2</v>
      </c>
      <c r="Z41" s="1"/>
    </row>
    <row r="42" spans="1:26" x14ac:dyDescent="0.2">
      <c r="A42" s="5" t="s">
        <v>106</v>
      </c>
      <c r="B42" s="2">
        <v>58.02</v>
      </c>
      <c r="C42" s="1">
        <v>104.4</v>
      </c>
      <c r="D42" s="6">
        <f>B42/C42</f>
        <v>0.55574712643678159</v>
      </c>
      <c r="E42" s="6"/>
      <c r="F42" s="7">
        <v>0.11881</v>
      </c>
      <c r="G42" s="7">
        <v>2.4199999999999998E-3</v>
      </c>
      <c r="H42" s="7">
        <v>0.34392</v>
      </c>
      <c r="I42" s="7">
        <v>5.2300000000000003E-3</v>
      </c>
      <c r="J42" s="7">
        <v>5.6325700000000003</v>
      </c>
      <c r="K42" s="7">
        <v>0.12305000000000001</v>
      </c>
      <c r="L42" s="7">
        <v>0.10241</v>
      </c>
      <c r="M42" s="7">
        <v>7.1599999999999997E-3</v>
      </c>
      <c r="O42" s="1">
        <v>1938.4</v>
      </c>
      <c r="P42" s="1">
        <v>35.94</v>
      </c>
      <c r="Q42" s="1">
        <v>1905.5</v>
      </c>
      <c r="R42" s="1">
        <v>25.06</v>
      </c>
      <c r="S42" s="1">
        <v>1921.1</v>
      </c>
      <c r="T42" s="1">
        <v>18.84</v>
      </c>
      <c r="U42" s="1">
        <v>1970.7</v>
      </c>
      <c r="V42" s="1">
        <v>131.21</v>
      </c>
      <c r="W42" s="2">
        <f t="shared" si="0"/>
        <v>-0.81203477174535132</v>
      </c>
      <c r="X42" s="2">
        <f t="shared" si="1"/>
        <v>-1.6972761040033091</v>
      </c>
      <c r="Y42" s="1">
        <f t="shared" ref="Y42:Z57" si="7">O42</f>
        <v>1938.4</v>
      </c>
      <c r="Z42" s="1"/>
    </row>
    <row r="43" spans="1:26" x14ac:dyDescent="0.2">
      <c r="A43" s="5" t="s">
        <v>107</v>
      </c>
      <c r="B43" s="1">
        <v>381.56</v>
      </c>
      <c r="C43" s="1">
        <v>451.97</v>
      </c>
      <c r="D43" s="6">
        <f>B43/C43</f>
        <v>0.84421532402593091</v>
      </c>
      <c r="E43" s="6"/>
      <c r="F43" s="7">
        <v>0.18809999999999999</v>
      </c>
      <c r="G43" s="7">
        <v>3.1700000000000001E-3</v>
      </c>
      <c r="H43" s="7">
        <v>0.51763999999999999</v>
      </c>
      <c r="I43" s="7">
        <v>7.45E-3</v>
      </c>
      <c r="J43" s="22">
        <v>13.421810000000001</v>
      </c>
      <c r="K43" s="7">
        <v>0.25475999999999999</v>
      </c>
      <c r="L43" s="7">
        <v>0.15054999999999999</v>
      </c>
      <c r="M43" s="7">
        <v>1.0319999999999999E-2</v>
      </c>
      <c r="O43" s="1">
        <v>2725.6</v>
      </c>
      <c r="P43" s="1">
        <v>27.48</v>
      </c>
      <c r="Q43" s="1">
        <v>2689.2</v>
      </c>
      <c r="R43" s="1">
        <v>31.64</v>
      </c>
      <c r="S43" s="1">
        <v>2709.8</v>
      </c>
      <c r="T43" s="1">
        <v>17.940000000000001</v>
      </c>
      <c r="U43" s="1">
        <v>2834.5</v>
      </c>
      <c r="V43" s="1">
        <v>181.23</v>
      </c>
      <c r="W43" s="2">
        <f t="shared" si="0"/>
        <v>-0.76020370507049462</v>
      </c>
      <c r="X43" s="2">
        <f t="shared" si="1"/>
        <v>-1.3354857646022955</v>
      </c>
      <c r="Y43" s="1">
        <f t="shared" si="7"/>
        <v>2725.6</v>
      </c>
      <c r="Z43" s="1"/>
    </row>
    <row r="44" spans="1:26" x14ac:dyDescent="0.2">
      <c r="A44" s="5" t="s">
        <v>108</v>
      </c>
      <c r="B44" s="1">
        <v>110.79</v>
      </c>
      <c r="C44" s="1">
        <v>213.62</v>
      </c>
      <c r="D44" s="6">
        <f>B44/C44</f>
        <v>0.51863121430577663</v>
      </c>
      <c r="E44" s="6"/>
      <c r="F44" s="7">
        <v>0.11957</v>
      </c>
      <c r="G44" s="7">
        <v>2.2000000000000001E-3</v>
      </c>
      <c r="H44" s="7">
        <v>0.34717999999999999</v>
      </c>
      <c r="I44" s="7">
        <v>5.1000000000000004E-3</v>
      </c>
      <c r="J44" s="7">
        <v>5.7223100000000002</v>
      </c>
      <c r="K44" s="7">
        <v>0.11588</v>
      </c>
      <c r="L44" s="7">
        <v>0.10732999999999999</v>
      </c>
      <c r="M44" s="7">
        <v>7.4200000000000004E-3</v>
      </c>
      <c r="O44" s="1">
        <v>1949.8</v>
      </c>
      <c r="P44" s="1">
        <v>32.5</v>
      </c>
      <c r="Q44" s="1">
        <v>1921.1</v>
      </c>
      <c r="R44" s="1">
        <v>24.42</v>
      </c>
      <c r="S44" s="1">
        <v>1934.7</v>
      </c>
      <c r="T44" s="1">
        <v>17.5</v>
      </c>
      <c r="U44" s="1">
        <v>2060.6999999999998</v>
      </c>
      <c r="V44" s="1">
        <v>135.44</v>
      </c>
      <c r="W44" s="2">
        <f t="shared" si="0"/>
        <v>-0.70295136196827368</v>
      </c>
      <c r="X44" s="2">
        <f t="shared" si="1"/>
        <v>-1.4719458405990427</v>
      </c>
      <c r="Y44" s="1">
        <f t="shared" si="7"/>
        <v>1949.8</v>
      </c>
      <c r="Z44" s="1"/>
    </row>
    <row r="45" spans="1:26" x14ac:dyDescent="0.2">
      <c r="A45" s="5" t="s">
        <v>109</v>
      </c>
      <c r="B45" s="1">
        <v>183.69</v>
      </c>
      <c r="C45" s="1">
        <v>126.19</v>
      </c>
      <c r="D45" s="6">
        <f>B45/C45</f>
        <v>1.4556620968381013</v>
      </c>
      <c r="E45" s="6"/>
      <c r="F45" s="7">
        <v>0.18687000000000001</v>
      </c>
      <c r="G45" s="7">
        <v>3.3700000000000002E-3</v>
      </c>
      <c r="H45" s="7">
        <v>0.53947999999999996</v>
      </c>
      <c r="I45" s="7">
        <v>8.0000000000000002E-3</v>
      </c>
      <c r="J45" s="22">
        <v>13.89711</v>
      </c>
      <c r="K45" s="7">
        <v>0.27689000000000002</v>
      </c>
      <c r="L45" s="7">
        <v>0.16292999999999999</v>
      </c>
      <c r="M45" s="7">
        <v>1.119E-2</v>
      </c>
      <c r="O45" s="1">
        <v>2714.8</v>
      </c>
      <c r="P45" s="1">
        <v>29.39</v>
      </c>
      <c r="Q45" s="1">
        <v>2781.3</v>
      </c>
      <c r="R45" s="1">
        <v>33.479999999999997</v>
      </c>
      <c r="S45" s="1">
        <v>2742.7</v>
      </c>
      <c r="T45" s="1">
        <v>18.87</v>
      </c>
      <c r="U45" s="1">
        <v>3050.8</v>
      </c>
      <c r="V45" s="1">
        <v>194.5</v>
      </c>
      <c r="W45" s="2">
        <f t="shared" si="0"/>
        <v>1.4073722973712233</v>
      </c>
      <c r="X45" s="2">
        <f t="shared" si="1"/>
        <v>2.4495358774127007</v>
      </c>
      <c r="Y45" s="1">
        <f t="shared" si="7"/>
        <v>2714.8</v>
      </c>
      <c r="Z45" s="1"/>
    </row>
    <row r="46" spans="1:26" x14ac:dyDescent="0.2">
      <c r="A46" s="5" t="s">
        <v>110</v>
      </c>
      <c r="B46" s="1">
        <v>245.13</v>
      </c>
      <c r="C46" s="1">
        <v>429.34</v>
      </c>
      <c r="D46" s="6">
        <f>B46/C46</f>
        <v>0.57094610332137707</v>
      </c>
      <c r="E46" s="6"/>
      <c r="F46" s="7">
        <v>0.19771</v>
      </c>
      <c r="G46" s="7">
        <v>3.32E-3</v>
      </c>
      <c r="H46" s="7">
        <v>0.55003999999999997</v>
      </c>
      <c r="I46" s="7">
        <v>7.9100000000000004E-3</v>
      </c>
      <c r="J46" s="22">
        <v>14.99066</v>
      </c>
      <c r="K46" s="7">
        <v>0.28415000000000001</v>
      </c>
      <c r="L46" s="7">
        <v>0.15906999999999999</v>
      </c>
      <c r="M46" s="7">
        <v>1.091E-2</v>
      </c>
      <c r="O46" s="1">
        <v>2807.4</v>
      </c>
      <c r="P46" s="1">
        <v>27.22</v>
      </c>
      <c r="Q46" s="1">
        <v>2825.3</v>
      </c>
      <c r="R46" s="1">
        <v>32.909999999999997</v>
      </c>
      <c r="S46" s="1">
        <v>2814.6</v>
      </c>
      <c r="T46" s="1">
        <v>18.04</v>
      </c>
      <c r="U46" s="1">
        <v>2983.6</v>
      </c>
      <c r="V46" s="1">
        <v>190.3</v>
      </c>
      <c r="W46" s="2">
        <f t="shared" si="0"/>
        <v>0.38016059120302703</v>
      </c>
      <c r="X46" s="2">
        <f t="shared" si="1"/>
        <v>0.63760062691458064</v>
      </c>
      <c r="Y46" s="1">
        <f t="shared" si="7"/>
        <v>2807.4</v>
      </c>
      <c r="Z46" s="1"/>
    </row>
    <row r="47" spans="1:26" x14ac:dyDescent="0.2">
      <c r="A47" s="5" t="s">
        <v>111</v>
      </c>
      <c r="B47" s="2">
        <v>31.91</v>
      </c>
      <c r="C47" s="1">
        <v>500.79</v>
      </c>
      <c r="D47" s="6">
        <f>B47/C47</f>
        <v>6.3719323468919106E-2</v>
      </c>
      <c r="E47" s="6"/>
      <c r="F47" s="7">
        <v>0.12311</v>
      </c>
      <c r="G47" s="7">
        <v>2.1199999999999999E-3</v>
      </c>
      <c r="H47" s="7">
        <v>0.37333</v>
      </c>
      <c r="I47" s="7">
        <v>5.3800000000000002E-3</v>
      </c>
      <c r="J47" s="7">
        <v>6.3354900000000001</v>
      </c>
      <c r="K47" s="7">
        <v>0.12214</v>
      </c>
      <c r="L47" s="7">
        <v>0.1143</v>
      </c>
      <c r="M47" s="7">
        <v>8.1099999999999992E-3</v>
      </c>
      <c r="O47" s="1">
        <v>2001.8</v>
      </c>
      <c r="P47" s="1">
        <v>30.26</v>
      </c>
      <c r="Q47" s="1">
        <v>2045</v>
      </c>
      <c r="R47" s="1">
        <v>25.26</v>
      </c>
      <c r="S47" s="1">
        <v>2023.4</v>
      </c>
      <c r="T47" s="1">
        <v>16.91</v>
      </c>
      <c r="U47" s="1">
        <v>2187.6</v>
      </c>
      <c r="V47" s="1">
        <v>147.15</v>
      </c>
      <c r="W47" s="2">
        <f t="shared" si="0"/>
        <v>1.0675101314618907</v>
      </c>
      <c r="X47" s="2">
        <f t="shared" si="1"/>
        <v>2.158057748026776</v>
      </c>
      <c r="Y47" s="1">
        <f t="shared" si="7"/>
        <v>2001.8</v>
      </c>
      <c r="Z47" s="1"/>
    </row>
    <row r="48" spans="1:26" x14ac:dyDescent="0.2">
      <c r="A48" s="5" t="s">
        <v>112</v>
      </c>
      <c r="B48" s="1">
        <v>362.22</v>
      </c>
      <c r="C48" s="1">
        <v>505.84</v>
      </c>
      <c r="D48" s="6">
        <f>B48/C48</f>
        <v>0.71607622963783024</v>
      </c>
      <c r="E48" s="6"/>
      <c r="F48" s="7">
        <v>0.12501000000000001</v>
      </c>
      <c r="G48" s="7">
        <v>2.1700000000000001E-3</v>
      </c>
      <c r="H48" s="7">
        <v>0.37073</v>
      </c>
      <c r="I48" s="7">
        <v>5.4000000000000003E-3</v>
      </c>
      <c r="J48" s="7">
        <v>6.3875599999999997</v>
      </c>
      <c r="K48" s="7">
        <v>0.12407</v>
      </c>
      <c r="L48" s="7">
        <v>0.11426</v>
      </c>
      <c r="M48" s="7">
        <v>7.2199999999999999E-3</v>
      </c>
      <c r="O48" s="1">
        <v>2028.9</v>
      </c>
      <c r="P48" s="1">
        <v>30.48</v>
      </c>
      <c r="Q48" s="1">
        <v>2032.8</v>
      </c>
      <c r="R48" s="1">
        <v>25.39</v>
      </c>
      <c r="S48" s="1">
        <v>2030.6</v>
      </c>
      <c r="T48" s="1">
        <v>17.05</v>
      </c>
      <c r="U48" s="1">
        <v>2186.8000000000002</v>
      </c>
      <c r="V48" s="1">
        <v>130.91999999999999</v>
      </c>
      <c r="W48" s="2">
        <f t="shared" si="0"/>
        <v>0.10834236186350044</v>
      </c>
      <c r="X48" s="2">
        <f t="shared" si="1"/>
        <v>0.19222238651486201</v>
      </c>
      <c r="Y48" s="1">
        <f t="shared" si="7"/>
        <v>2028.9</v>
      </c>
      <c r="Z48" s="1"/>
    </row>
    <row r="49" spans="1:26" x14ac:dyDescent="0.2">
      <c r="A49" s="11" t="s">
        <v>113</v>
      </c>
      <c r="B49" s="3">
        <v>453.93</v>
      </c>
      <c r="C49" s="3">
        <v>486.52</v>
      </c>
      <c r="D49" s="12">
        <f>B49/C49</f>
        <v>0.93301405903148904</v>
      </c>
      <c r="E49" s="12"/>
      <c r="F49" s="13">
        <v>0.10492</v>
      </c>
      <c r="G49" s="13">
        <v>2.5899999999999999E-3</v>
      </c>
      <c r="H49" s="13">
        <v>4.0189999999999997E-2</v>
      </c>
      <c r="I49" s="13">
        <v>6.4000000000000005E-4</v>
      </c>
      <c r="J49" s="13">
        <v>0.58120000000000005</v>
      </c>
      <c r="K49" s="13">
        <v>1.474E-2</v>
      </c>
      <c r="L49" s="13">
        <v>1.9769999999999999E-2</v>
      </c>
      <c r="M49" s="13">
        <v>1.2700000000000001E-3</v>
      </c>
      <c r="N49" s="11"/>
      <c r="O49" s="3">
        <v>1712.9</v>
      </c>
      <c r="P49" s="3">
        <v>44.71</v>
      </c>
      <c r="Q49" s="3">
        <v>254</v>
      </c>
      <c r="R49" s="3">
        <v>3.96</v>
      </c>
      <c r="S49" s="3">
        <v>465.2</v>
      </c>
      <c r="T49" s="3">
        <v>9.4600000000000009</v>
      </c>
      <c r="U49" s="3">
        <v>395.8</v>
      </c>
      <c r="V49" s="3">
        <v>25.11</v>
      </c>
      <c r="W49" s="4">
        <f t="shared" si="0"/>
        <v>-45.399828030954424</v>
      </c>
      <c r="X49" s="4">
        <f t="shared" si="1"/>
        <v>-85.171346838694603</v>
      </c>
      <c r="Y49" s="3">
        <f t="shared" si="7"/>
        <v>1712.9</v>
      </c>
      <c r="Z49" s="1"/>
    </row>
    <row r="50" spans="1:26" x14ac:dyDescent="0.2">
      <c r="A50" s="5" t="s">
        <v>114</v>
      </c>
      <c r="B50" s="2">
        <v>99.18</v>
      </c>
      <c r="C50" s="1">
        <v>117.6</v>
      </c>
      <c r="D50" s="6">
        <f>B50/C50</f>
        <v>0.84336734693877558</v>
      </c>
      <c r="E50" s="6"/>
      <c r="F50" s="7">
        <v>5.1119999999999999E-2</v>
      </c>
      <c r="G50" s="7">
        <v>7.2700000000000004E-3</v>
      </c>
      <c r="H50" s="7">
        <v>2.7869999999999999E-2</v>
      </c>
      <c r="I50" s="7">
        <v>6.2E-4</v>
      </c>
      <c r="J50" s="7">
        <v>0.19636999999999999</v>
      </c>
      <c r="K50" s="7">
        <v>2.7799999999999998E-2</v>
      </c>
      <c r="L50" s="7">
        <v>1.04E-2</v>
      </c>
      <c r="M50" s="7">
        <v>7.5000000000000002E-4</v>
      </c>
      <c r="O50" s="1">
        <v>246.4</v>
      </c>
      <c r="P50" s="1">
        <v>298.23</v>
      </c>
      <c r="Q50" s="1">
        <v>177.2</v>
      </c>
      <c r="R50" s="1">
        <v>3.87</v>
      </c>
      <c r="S50" s="1">
        <v>182.1</v>
      </c>
      <c r="T50" s="1">
        <v>23.59</v>
      </c>
      <c r="U50" s="1">
        <v>209.1</v>
      </c>
      <c r="V50" s="1">
        <v>15.07</v>
      </c>
      <c r="W50" s="2">
        <f t="shared" si="0"/>
        <v>-2.6908292147171942</v>
      </c>
      <c r="X50" s="2"/>
      <c r="Y50" s="1">
        <f>Q50</f>
        <v>177.2</v>
      </c>
      <c r="Z50" s="1"/>
    </row>
    <row r="51" spans="1:26" x14ac:dyDescent="0.2">
      <c r="A51" s="11" t="s">
        <v>115</v>
      </c>
      <c r="B51" s="3">
        <v>275.97000000000003</v>
      </c>
      <c r="C51" s="3">
        <v>1519.96</v>
      </c>
      <c r="D51" s="12">
        <f>B51/C51</f>
        <v>0.18156398852601385</v>
      </c>
      <c r="E51" s="12"/>
      <c r="F51" s="13">
        <v>0.10487</v>
      </c>
      <c r="G51" s="13">
        <v>1.81E-3</v>
      </c>
      <c r="H51" s="13">
        <v>0.18742</v>
      </c>
      <c r="I51" s="13">
        <v>2.7100000000000002E-3</v>
      </c>
      <c r="J51" s="13">
        <v>2.7089300000000001</v>
      </c>
      <c r="K51" s="13">
        <v>5.2319999999999998E-2</v>
      </c>
      <c r="L51" s="13">
        <v>7.1940000000000004E-2</v>
      </c>
      <c r="M51" s="13">
        <v>4.5700000000000003E-3</v>
      </c>
      <c r="N51" s="11"/>
      <c r="O51" s="3">
        <v>1712</v>
      </c>
      <c r="P51" s="3">
        <v>31.43</v>
      </c>
      <c r="Q51" s="3">
        <v>1107.4000000000001</v>
      </c>
      <c r="R51" s="3">
        <v>14.74</v>
      </c>
      <c r="S51" s="3">
        <v>1330.9</v>
      </c>
      <c r="T51" s="3">
        <v>14.32</v>
      </c>
      <c r="U51" s="3">
        <v>1404.1</v>
      </c>
      <c r="V51" s="3">
        <v>86.12</v>
      </c>
      <c r="W51" s="4">
        <f t="shared" si="0"/>
        <v>-16.793147494176875</v>
      </c>
      <c r="X51" s="4">
        <f t="shared" si="1"/>
        <v>-35.315420560747654</v>
      </c>
      <c r="Y51" s="3">
        <f t="shared" si="7"/>
        <v>1712</v>
      </c>
      <c r="Z51" s="1"/>
    </row>
    <row r="52" spans="1:26" x14ac:dyDescent="0.2">
      <c r="A52" s="5" t="s">
        <v>116</v>
      </c>
      <c r="B52" s="1">
        <v>225.08</v>
      </c>
      <c r="C52" s="1">
        <v>311.17</v>
      </c>
      <c r="D52" s="6">
        <f>B52/C52</f>
        <v>0.72333451168171736</v>
      </c>
      <c r="E52" s="6"/>
      <c r="F52" s="7">
        <v>5.1270000000000003E-2</v>
      </c>
      <c r="G52" s="7">
        <v>1.7899999999999999E-3</v>
      </c>
      <c r="H52" s="7">
        <v>4.2709999999999998E-2</v>
      </c>
      <c r="I52" s="7">
        <v>7.1000000000000002E-4</v>
      </c>
      <c r="J52" s="7">
        <v>0.30180000000000001</v>
      </c>
      <c r="K52" s="7">
        <v>1.0580000000000001E-2</v>
      </c>
      <c r="L52" s="7">
        <v>1.5180000000000001E-2</v>
      </c>
      <c r="M52" s="7">
        <v>1E-3</v>
      </c>
      <c r="O52" s="1">
        <v>252.9</v>
      </c>
      <c r="P52" s="1">
        <v>78.22</v>
      </c>
      <c r="Q52" s="1">
        <v>269.60000000000002</v>
      </c>
      <c r="R52" s="1">
        <v>4.38</v>
      </c>
      <c r="S52" s="1">
        <v>267.8</v>
      </c>
      <c r="T52" s="1">
        <v>8.25</v>
      </c>
      <c r="U52" s="1">
        <v>304.39999999999998</v>
      </c>
      <c r="V52" s="1">
        <v>19.920000000000002</v>
      </c>
      <c r="W52" s="2">
        <f t="shared" si="0"/>
        <v>0.67214339059000761</v>
      </c>
      <c r="X52" s="2">
        <f t="shared" si="1"/>
        <v>6.6034005535784868</v>
      </c>
      <c r="Y52" s="1">
        <f>Q52</f>
        <v>269.60000000000002</v>
      </c>
      <c r="Z52" s="1"/>
    </row>
    <row r="53" spans="1:26" x14ac:dyDescent="0.2">
      <c r="A53" s="5" t="s">
        <v>117</v>
      </c>
      <c r="B53" s="1">
        <v>162.93</v>
      </c>
      <c r="C53" s="1">
        <v>201.49</v>
      </c>
      <c r="D53" s="6">
        <f>B53/C53</f>
        <v>0.80862573825003725</v>
      </c>
      <c r="E53" s="6"/>
      <c r="F53" s="7">
        <v>5.1990000000000001E-2</v>
      </c>
      <c r="G53" s="7">
        <v>2.2899999999999999E-3</v>
      </c>
      <c r="H53" s="7">
        <v>3.9390000000000001E-2</v>
      </c>
      <c r="I53" s="7">
        <v>7.2000000000000005E-4</v>
      </c>
      <c r="J53" s="7">
        <v>0.28226000000000001</v>
      </c>
      <c r="K53" s="7">
        <v>1.231E-2</v>
      </c>
      <c r="L53" s="7">
        <v>1.4109999999999999E-2</v>
      </c>
      <c r="M53" s="7">
        <v>9.5E-4</v>
      </c>
      <c r="O53" s="1">
        <v>285</v>
      </c>
      <c r="P53" s="1">
        <v>97.57</v>
      </c>
      <c r="Q53" s="1">
        <v>249.1</v>
      </c>
      <c r="R53" s="1">
        <v>4.4400000000000004</v>
      </c>
      <c r="S53" s="1">
        <v>252.5</v>
      </c>
      <c r="T53" s="1">
        <v>9.75</v>
      </c>
      <c r="U53" s="1">
        <v>283.2</v>
      </c>
      <c r="V53" s="1">
        <v>19.02</v>
      </c>
      <c r="W53" s="2">
        <f t="shared" si="0"/>
        <v>-1.3465346534653477</v>
      </c>
      <c r="X53" s="2">
        <f t="shared" si="1"/>
        <v>-12.596491228070173</v>
      </c>
      <c r="Y53" s="1">
        <f>Q53</f>
        <v>249.1</v>
      </c>
      <c r="Z53" s="1"/>
    </row>
    <row r="54" spans="1:26" x14ac:dyDescent="0.2">
      <c r="A54" s="5" t="s">
        <v>118</v>
      </c>
      <c r="B54" s="1">
        <v>225.71</v>
      </c>
      <c r="C54" s="1">
        <v>175.16</v>
      </c>
      <c r="D54" s="6">
        <f>B54/C54</f>
        <v>1.2885932861383878</v>
      </c>
      <c r="E54" s="6"/>
      <c r="F54" s="7">
        <v>5.6180000000000001E-2</v>
      </c>
      <c r="G54" s="7">
        <v>2.4199999999999998E-3</v>
      </c>
      <c r="H54" s="7">
        <v>4.4089999999999997E-2</v>
      </c>
      <c r="I54" s="7">
        <v>8.0000000000000004E-4</v>
      </c>
      <c r="J54" s="7">
        <v>0.34137000000000001</v>
      </c>
      <c r="K54" s="7">
        <v>1.452E-2</v>
      </c>
      <c r="L54" s="7">
        <v>1.5610000000000001E-2</v>
      </c>
      <c r="M54" s="7">
        <v>1.0300000000000001E-3</v>
      </c>
      <c r="O54" s="1">
        <v>458.6</v>
      </c>
      <c r="P54" s="1">
        <v>93.41</v>
      </c>
      <c r="Q54" s="1">
        <v>278.10000000000002</v>
      </c>
      <c r="R54" s="1">
        <v>4.97</v>
      </c>
      <c r="S54" s="1">
        <v>298.2</v>
      </c>
      <c r="T54" s="1">
        <v>10.99</v>
      </c>
      <c r="U54" s="1">
        <v>313.10000000000002</v>
      </c>
      <c r="V54" s="1">
        <v>20.51</v>
      </c>
      <c r="W54" s="2">
        <f t="shared" si="0"/>
        <v>-6.7404426559356079</v>
      </c>
      <c r="X54" s="2"/>
      <c r="Y54" s="1">
        <f t="shared" si="7"/>
        <v>458.6</v>
      </c>
      <c r="Z54" s="1"/>
    </row>
    <row r="55" spans="1:26" x14ac:dyDescent="0.2">
      <c r="A55" s="5" t="s">
        <v>119</v>
      </c>
      <c r="B55" s="2">
        <v>31.07</v>
      </c>
      <c r="C55" s="2">
        <v>74.790000000000006</v>
      </c>
      <c r="D55" s="6">
        <f>B55/C55</f>
        <v>0.41542987030351647</v>
      </c>
      <c r="E55" s="6"/>
      <c r="F55" s="7">
        <v>0.11926</v>
      </c>
      <c r="G55" s="7">
        <v>2.6700000000000001E-3</v>
      </c>
      <c r="H55" s="7">
        <v>0.34538000000000002</v>
      </c>
      <c r="I55" s="7">
        <v>5.4799999999999996E-3</v>
      </c>
      <c r="J55" s="7">
        <v>5.67706</v>
      </c>
      <c r="K55" s="7">
        <v>0.13375000000000001</v>
      </c>
      <c r="L55" s="7">
        <v>0.11337</v>
      </c>
      <c r="M55" s="7">
        <v>7.5100000000000002E-3</v>
      </c>
      <c r="O55" s="1">
        <v>1945.1</v>
      </c>
      <c r="P55" s="1">
        <v>39.43</v>
      </c>
      <c r="Q55" s="1">
        <v>1912.5</v>
      </c>
      <c r="R55" s="1">
        <v>26.25</v>
      </c>
      <c r="S55" s="1">
        <v>1927.9</v>
      </c>
      <c r="T55" s="1">
        <v>20.34</v>
      </c>
      <c r="U55" s="1">
        <v>2170.6</v>
      </c>
      <c r="V55" s="1">
        <v>136.25</v>
      </c>
      <c r="W55" s="2">
        <f t="shared" si="0"/>
        <v>-0.79879661808185398</v>
      </c>
      <c r="X55" s="2">
        <f t="shared" si="1"/>
        <v>-1.6760063749935661</v>
      </c>
      <c r="Y55" s="1">
        <f t="shared" si="7"/>
        <v>1945.1</v>
      </c>
      <c r="Z55" s="1"/>
    </row>
    <row r="56" spans="1:26" x14ac:dyDescent="0.2">
      <c r="A56" s="5" t="s">
        <v>120</v>
      </c>
      <c r="B56" s="1">
        <v>124</v>
      </c>
      <c r="C56" s="1">
        <v>113.87</v>
      </c>
      <c r="D56" s="6">
        <f>B56/C56</f>
        <v>1.0889610959866514</v>
      </c>
      <c r="E56" s="6"/>
      <c r="F56" s="7">
        <v>0.11838</v>
      </c>
      <c r="G56" s="7">
        <v>2.4599999999999999E-3</v>
      </c>
      <c r="H56" s="7">
        <v>0.34136</v>
      </c>
      <c r="I56" s="7">
        <v>5.2599999999999999E-3</v>
      </c>
      <c r="J56" s="7">
        <v>5.5693900000000003</v>
      </c>
      <c r="K56" s="7">
        <v>0.12358</v>
      </c>
      <c r="L56" s="7">
        <v>0.11006000000000001</v>
      </c>
      <c r="M56" s="7">
        <v>7.0200000000000002E-3</v>
      </c>
      <c r="O56" s="1">
        <v>1931.9</v>
      </c>
      <c r="P56" s="1">
        <v>36.700000000000003</v>
      </c>
      <c r="Q56" s="1">
        <v>1893.2</v>
      </c>
      <c r="R56" s="1">
        <v>25.27</v>
      </c>
      <c r="S56" s="1">
        <v>1911.4</v>
      </c>
      <c r="T56" s="1">
        <v>19.100000000000001</v>
      </c>
      <c r="U56" s="1">
        <v>2110.4</v>
      </c>
      <c r="V56" s="1">
        <v>127.82</v>
      </c>
      <c r="W56" s="2">
        <f t="shared" si="0"/>
        <v>-0.95218164696034835</v>
      </c>
      <c r="X56" s="2">
        <f t="shared" si="1"/>
        <v>-2.0032092758424325</v>
      </c>
      <c r="Y56" s="1">
        <f t="shared" si="7"/>
        <v>1931.9</v>
      </c>
      <c r="Z56" s="1"/>
    </row>
    <row r="57" spans="1:26" x14ac:dyDescent="0.2">
      <c r="A57" s="5" t="s">
        <v>121</v>
      </c>
      <c r="B57" s="1">
        <v>108.74</v>
      </c>
      <c r="C57" s="1">
        <v>182.78</v>
      </c>
      <c r="D57" s="6">
        <f>B57/C57</f>
        <v>0.59492285808075274</v>
      </c>
      <c r="E57" s="6"/>
      <c r="F57" s="7">
        <v>4.8370000000000003E-2</v>
      </c>
      <c r="G57" s="7">
        <v>2.2000000000000001E-3</v>
      </c>
      <c r="H57" s="7">
        <v>3.857E-2</v>
      </c>
      <c r="I57" s="7">
        <v>6.9999999999999999E-4</v>
      </c>
      <c r="J57" s="7">
        <v>0.25713999999999998</v>
      </c>
      <c r="K57" s="7">
        <v>1.159E-2</v>
      </c>
      <c r="L57" s="7">
        <v>1.4370000000000001E-2</v>
      </c>
      <c r="M57" s="7">
        <v>9.8999999999999999E-4</v>
      </c>
      <c r="O57" s="1">
        <v>117.4</v>
      </c>
      <c r="P57" s="1">
        <v>103.9</v>
      </c>
      <c r="Q57" s="1">
        <v>244</v>
      </c>
      <c r="R57" s="1">
        <v>4.3600000000000003</v>
      </c>
      <c r="S57" s="1">
        <v>232.4</v>
      </c>
      <c r="T57" s="1">
        <v>9.36</v>
      </c>
      <c r="U57" s="1">
        <v>288.39999999999998</v>
      </c>
      <c r="V57" s="1">
        <v>19.77</v>
      </c>
      <c r="W57" s="2">
        <f t="shared" si="0"/>
        <v>4.9913941480206558</v>
      </c>
      <c r="X57" s="2"/>
      <c r="Y57" s="1">
        <f t="shared" si="7"/>
        <v>117.4</v>
      </c>
      <c r="Z57" s="1"/>
    </row>
    <row r="58" spans="1:26" x14ac:dyDescent="0.2">
      <c r="A58" s="5" t="s">
        <v>122</v>
      </c>
      <c r="B58" s="2">
        <v>41.96</v>
      </c>
      <c r="C58" s="1">
        <v>270.79000000000002</v>
      </c>
      <c r="D58" s="6">
        <f>B58/C58</f>
        <v>0.15495402341297684</v>
      </c>
      <c r="E58" s="6"/>
      <c r="F58" s="7">
        <v>0.10876</v>
      </c>
      <c r="G58" s="7">
        <v>2.0100000000000001E-3</v>
      </c>
      <c r="H58" s="7">
        <v>0.33241999999999999</v>
      </c>
      <c r="I58" s="7">
        <v>4.9100000000000003E-3</v>
      </c>
      <c r="J58" s="7">
        <v>4.9828200000000002</v>
      </c>
      <c r="K58" s="7">
        <v>0.1011</v>
      </c>
      <c r="L58" s="7">
        <v>0.108</v>
      </c>
      <c r="M58" s="7">
        <v>7.0600000000000003E-3</v>
      </c>
      <c r="O58" s="1">
        <v>1778.6</v>
      </c>
      <c r="P58" s="1">
        <v>33.33</v>
      </c>
      <c r="Q58" s="1">
        <v>1850.1</v>
      </c>
      <c r="R58" s="1">
        <v>23.76</v>
      </c>
      <c r="S58" s="1">
        <v>1816.4</v>
      </c>
      <c r="T58" s="1">
        <v>17.16</v>
      </c>
      <c r="U58" s="1">
        <v>2073</v>
      </c>
      <c r="V58" s="1">
        <v>128.69999999999999</v>
      </c>
      <c r="W58" s="2">
        <f t="shared" si="0"/>
        <v>1.8553182118475897</v>
      </c>
      <c r="X58" s="2">
        <f t="shared" si="1"/>
        <v>4.0200157427189964</v>
      </c>
      <c r="Y58" s="1">
        <f t="shared" ref="Y58:Z72" si="8">O58</f>
        <v>1778.6</v>
      </c>
      <c r="Z58" s="1"/>
    </row>
    <row r="59" spans="1:26" x14ac:dyDescent="0.2">
      <c r="A59" s="5" t="s">
        <v>123</v>
      </c>
      <c r="B59" s="2">
        <v>30.29</v>
      </c>
      <c r="C59" s="1">
        <v>100.45</v>
      </c>
      <c r="D59" s="6">
        <f>B59/C59</f>
        <v>0.30154305624688899</v>
      </c>
      <c r="E59" s="6"/>
      <c r="F59" s="7">
        <v>0.12848000000000001</v>
      </c>
      <c r="G59" s="7">
        <v>2.63E-3</v>
      </c>
      <c r="H59" s="7">
        <v>0.38606000000000001</v>
      </c>
      <c r="I59" s="7">
        <v>5.9199999999999999E-3</v>
      </c>
      <c r="J59" s="7">
        <v>6.8365200000000002</v>
      </c>
      <c r="K59" s="7">
        <v>0.15035999999999999</v>
      </c>
      <c r="L59" s="7">
        <v>0.12947</v>
      </c>
      <c r="M59" s="7">
        <v>8.5100000000000002E-3</v>
      </c>
      <c r="O59" s="1">
        <v>2077.3000000000002</v>
      </c>
      <c r="P59" s="1">
        <v>35.619999999999997</v>
      </c>
      <c r="Q59" s="1">
        <v>2104.5</v>
      </c>
      <c r="R59" s="1">
        <v>27.51</v>
      </c>
      <c r="S59" s="1">
        <v>2090.5</v>
      </c>
      <c r="T59" s="1">
        <v>19.48</v>
      </c>
      <c r="U59" s="1">
        <v>2460.9</v>
      </c>
      <c r="V59" s="1">
        <v>152.21</v>
      </c>
      <c r="W59" s="2">
        <f t="shared" si="0"/>
        <v>0.6696962449174837</v>
      </c>
      <c r="X59" s="2">
        <f t="shared" si="1"/>
        <v>1.3093919992297698</v>
      </c>
      <c r="Y59" s="1">
        <f t="shared" si="8"/>
        <v>2077.3000000000002</v>
      </c>
      <c r="Z59" s="1"/>
    </row>
    <row r="60" spans="1:26" x14ac:dyDescent="0.2">
      <c r="A60" s="5" t="s">
        <v>124</v>
      </c>
      <c r="B60" s="6">
        <v>0.875</v>
      </c>
      <c r="C60" s="6">
        <v>51.54</v>
      </c>
      <c r="D60" s="6">
        <f>B60/C60</f>
        <v>1.6977105161039969E-2</v>
      </c>
      <c r="E60" s="6"/>
      <c r="F60" s="7">
        <v>0.1167</v>
      </c>
      <c r="G60" s="7">
        <v>2.7799999999999999E-3</v>
      </c>
      <c r="H60" s="7">
        <v>0.35328999999999999</v>
      </c>
      <c r="I60" s="7">
        <v>5.7499999999999999E-3</v>
      </c>
      <c r="J60" s="7">
        <v>5.6822499999999998</v>
      </c>
      <c r="K60" s="7">
        <v>0.14107</v>
      </c>
      <c r="L60" s="7">
        <v>0.10749</v>
      </c>
      <c r="M60" s="7">
        <v>1.453E-2</v>
      </c>
      <c r="O60" s="1">
        <v>1906.2</v>
      </c>
      <c r="P60" s="1">
        <v>42.19</v>
      </c>
      <c r="Q60" s="1">
        <v>1950.3</v>
      </c>
      <c r="R60" s="1">
        <v>27.37</v>
      </c>
      <c r="S60" s="1">
        <v>1928.7</v>
      </c>
      <c r="T60" s="1">
        <v>21.44</v>
      </c>
      <c r="U60" s="1">
        <v>2063.6</v>
      </c>
      <c r="V60" s="1">
        <v>265.20999999999998</v>
      </c>
      <c r="W60" s="2">
        <f t="shared" si="0"/>
        <v>1.1199253383107788</v>
      </c>
      <c r="X60" s="2">
        <f t="shared" si="1"/>
        <v>2.3135033050047271</v>
      </c>
      <c r="Y60" s="1">
        <f t="shared" si="8"/>
        <v>1906.2</v>
      </c>
      <c r="Z60" s="1"/>
    </row>
    <row r="61" spans="1:26" x14ac:dyDescent="0.2">
      <c r="A61" s="5" t="s">
        <v>125</v>
      </c>
      <c r="B61" s="2">
        <v>43.36</v>
      </c>
      <c r="C61" s="1">
        <v>298.38</v>
      </c>
      <c r="D61" s="6">
        <f>B61/C61</f>
        <v>0.14531805080769489</v>
      </c>
      <c r="E61" s="6"/>
      <c r="F61" s="7">
        <v>0.12069000000000001</v>
      </c>
      <c r="G61" s="7">
        <v>2.16E-3</v>
      </c>
      <c r="H61" s="7">
        <v>0.36647999999999997</v>
      </c>
      <c r="I61" s="7">
        <v>5.3800000000000002E-3</v>
      </c>
      <c r="J61" s="7">
        <v>6.0960400000000003</v>
      </c>
      <c r="K61" s="7">
        <v>0.12092</v>
      </c>
      <c r="L61" s="7">
        <v>0.12325</v>
      </c>
      <c r="M61" s="7">
        <v>7.9900000000000006E-3</v>
      </c>
      <c r="O61" s="1">
        <v>1966.4</v>
      </c>
      <c r="P61" s="1">
        <v>31.59</v>
      </c>
      <c r="Q61" s="1">
        <v>2012.8</v>
      </c>
      <c r="R61" s="1">
        <v>25.38</v>
      </c>
      <c r="S61" s="1">
        <v>1989.7</v>
      </c>
      <c r="T61" s="1">
        <v>17.3</v>
      </c>
      <c r="U61" s="1">
        <v>2349.1999999999998</v>
      </c>
      <c r="V61" s="1">
        <v>143.80000000000001</v>
      </c>
      <c r="W61" s="2">
        <f t="shared" si="0"/>
        <v>1.1609790420666455</v>
      </c>
      <c r="X61" s="2">
        <f t="shared" si="1"/>
        <v>2.3596419853539441</v>
      </c>
      <c r="Y61" s="1">
        <f t="shared" si="8"/>
        <v>1966.4</v>
      </c>
      <c r="Z61" s="1"/>
    </row>
    <row r="62" spans="1:26" x14ac:dyDescent="0.2">
      <c r="A62" s="5" t="s">
        <v>126</v>
      </c>
      <c r="B62" s="2">
        <v>37.92</v>
      </c>
      <c r="C62" s="1">
        <v>423.2</v>
      </c>
      <c r="D62" s="6">
        <f>B62/C62</f>
        <v>8.9603024574669191E-2</v>
      </c>
      <c r="E62" s="6"/>
      <c r="F62" s="7">
        <v>0.19892000000000001</v>
      </c>
      <c r="G62" s="7">
        <v>3.3800000000000002E-3</v>
      </c>
      <c r="H62" s="7">
        <v>0.54881000000000002</v>
      </c>
      <c r="I62" s="7">
        <v>7.9699999999999997E-3</v>
      </c>
      <c r="J62" s="22">
        <v>15.04673</v>
      </c>
      <c r="K62" s="7">
        <v>0.28724</v>
      </c>
      <c r="L62" s="7">
        <v>0.16195999999999999</v>
      </c>
      <c r="M62" s="7">
        <v>1.048E-2</v>
      </c>
      <c r="O62" s="1">
        <v>2817.4</v>
      </c>
      <c r="P62" s="1">
        <v>27.47</v>
      </c>
      <c r="Q62" s="1">
        <v>2820.2</v>
      </c>
      <c r="R62" s="1">
        <v>33.18</v>
      </c>
      <c r="S62" s="1">
        <v>2818.2</v>
      </c>
      <c r="T62" s="1">
        <v>18.18</v>
      </c>
      <c r="U62" s="1">
        <v>3034</v>
      </c>
      <c r="V62" s="1">
        <v>182.22</v>
      </c>
      <c r="W62" s="2">
        <f t="shared" si="0"/>
        <v>7.0967284082046334E-2</v>
      </c>
      <c r="X62" s="2">
        <f t="shared" si="1"/>
        <v>9.9382409313530928E-2</v>
      </c>
      <c r="Y62" s="1">
        <f t="shared" si="8"/>
        <v>2817.4</v>
      </c>
      <c r="Z62" s="1"/>
    </row>
  </sheetData>
  <mergeCells count="6">
    <mergeCell ref="F1:M1"/>
    <mergeCell ref="O1:V1"/>
    <mergeCell ref="AB2:AE2"/>
    <mergeCell ref="AF2:AG2"/>
    <mergeCell ref="AH2:AK2"/>
    <mergeCell ref="AL2:AO2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Leningrad</vt:lpstr>
      <vt:lpstr>Ruslovaya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Sergei Skuzovatov</dc:creator>
  <cp:lastModifiedBy>Sergei Skuzovatov</cp:lastModifiedBy>
  <dcterms:created xsi:type="dcterms:W3CDTF">2020-10-23T03:19:21Z</dcterms:created>
  <dcterms:modified xsi:type="dcterms:W3CDTF">2020-10-23T05:28:07Z</dcterms:modified>
</cp:coreProperties>
</file>