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17155\Desktop\曲姐小论文\Supplementary material\"/>
    </mc:Choice>
  </mc:AlternateContent>
  <xr:revisionPtr revIDLastSave="0" documentId="13_ncr:1_{AF6909B5-4EB3-4975-B2E4-AC192C4AA6A6}" xr6:coauthVersionLast="47" xr6:coauthVersionMax="47" xr10:uidLastSave="{00000000-0000-0000-0000-000000000000}"/>
  <bookViews>
    <workbookView xWindow="-110" yWindow="-110" windowWidth="38620" windowHeight="21100" xr2:uid="{C7F75CD2-548B-4BBA-A9AE-942DF0ABF26F}"/>
  </bookViews>
  <sheets>
    <sheet name="Sheet1" sheetId="1" r:id="rId1"/>
    <sheet name="Sheet2" sheetId="4" r:id="rId2"/>
    <sheet name="ref" sheetId="2" r:id="rId3"/>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4" i="1" l="1"/>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3" i="1"/>
  <c r="L4" i="1"/>
  <c r="L5"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3" i="1"/>
  <c r="J4" i="1"/>
  <c r="J5" i="1"/>
  <c r="J6" i="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3" i="1"/>
  <c r="M4" i="1" l="1"/>
  <c r="M5"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3" i="1"/>
  <c r="K4" i="1"/>
  <c r="K5" i="1"/>
  <c r="K6" i="1"/>
  <c r="K7" i="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3" i="1"/>
  <c r="I4" i="1"/>
  <c r="I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3" i="1"/>
</calcChain>
</file>

<file path=xl/sharedStrings.xml><?xml version="1.0" encoding="utf-8"?>
<sst xmlns="http://schemas.openxmlformats.org/spreadsheetml/2006/main" count="497" uniqueCount="389">
  <si>
    <t>Ref</t>
  </si>
  <si>
    <t>Age</t>
  </si>
  <si>
    <t>SiO2</t>
  </si>
  <si>
    <t>ACNK</t>
  </si>
  <si>
    <t>Mg#</t>
  </si>
  <si>
    <t>Rb/Sr</t>
  </si>
  <si>
    <t>SR/Y</t>
  </si>
  <si>
    <t>LA/YBN</t>
  </si>
  <si>
    <t>[1]</t>
  </si>
  <si>
    <t>basaltic andesite</t>
  </si>
  <si>
    <t>[2]</t>
  </si>
  <si>
    <t>[3]</t>
  </si>
  <si>
    <t>Chifeng–Aohan</t>
  </si>
  <si>
    <t>samp. TD214-7</t>
  </si>
  <si>
    <t>18JC-08</t>
  </si>
  <si>
    <t>[4]</t>
  </si>
  <si>
    <t>monzonitic granite</t>
  </si>
  <si>
    <t>[5]</t>
  </si>
  <si>
    <t>Wanlongchang</t>
  </si>
  <si>
    <t>WLC-17</t>
  </si>
  <si>
    <t>[6]</t>
  </si>
  <si>
    <t>porphyritic granite</t>
  </si>
  <si>
    <t>[7]</t>
  </si>
  <si>
    <t>N-8</t>
  </si>
  <si>
    <t>quartz diorite</t>
  </si>
  <si>
    <t>[8]</t>
  </si>
  <si>
    <t>[9]</t>
  </si>
  <si>
    <t>Huhehada pluton</t>
  </si>
  <si>
    <t>1013-1</t>
  </si>
  <si>
    <t>Quartz diorite</t>
  </si>
  <si>
    <t>[10]</t>
  </si>
  <si>
    <t>Number 106 Provincial road</t>
  </si>
  <si>
    <t>[11]</t>
  </si>
  <si>
    <t>Granodiorite</t>
  </si>
  <si>
    <t>[12]</t>
  </si>
  <si>
    <t>Andesite</t>
  </si>
  <si>
    <t>[13]</t>
  </si>
  <si>
    <t>CWL10</t>
  </si>
  <si>
    <t>Tuirimutu pluton</t>
  </si>
  <si>
    <t>1003-2</t>
  </si>
  <si>
    <t>[14]</t>
  </si>
  <si>
    <t>[15]</t>
  </si>
  <si>
    <t>Dacite</t>
  </si>
  <si>
    <t>[16]</t>
  </si>
  <si>
    <t>NM07-106</t>
  </si>
  <si>
    <t>diorite</t>
  </si>
  <si>
    <t>[17]</t>
  </si>
  <si>
    <t>ZK306-8</t>
  </si>
  <si>
    <t>NM07-153</t>
  </si>
  <si>
    <t>granodiorite</t>
  </si>
  <si>
    <t>14WLT-01.2</t>
  </si>
  <si>
    <t>[18]</t>
  </si>
  <si>
    <t>[19]</t>
  </si>
  <si>
    <t>WZ09</t>
  </si>
  <si>
    <t>[20]</t>
  </si>
  <si>
    <t>Jianping dioritic pluton</t>
  </si>
  <si>
    <t>[21]</t>
  </si>
  <si>
    <t>67. 71</t>
  </si>
  <si>
    <t>1. 053</t>
  </si>
  <si>
    <t>38. 80</t>
  </si>
  <si>
    <t>0. 06</t>
  </si>
  <si>
    <t>[22]</t>
  </si>
  <si>
    <t>Longhua pluton</t>
  </si>
  <si>
    <t>D034-1</t>
  </si>
  <si>
    <t>quartz monzonite diorite</t>
  </si>
  <si>
    <t>JB6023</t>
  </si>
  <si>
    <t>58. 65</t>
  </si>
  <si>
    <t>0. 979</t>
  </si>
  <si>
    <t>39. 21</t>
  </si>
  <si>
    <t>0. 04</t>
  </si>
  <si>
    <t>[23]</t>
  </si>
  <si>
    <t>[24]</t>
  </si>
  <si>
    <t>amphibole plagiogneiss</t>
  </si>
  <si>
    <t>biotite monzonite microcrystalline schist, the original rock is dacite</t>
  </si>
  <si>
    <t>[25]</t>
  </si>
  <si>
    <t>Wulanhada</t>
  </si>
  <si>
    <t>07053-1</t>
  </si>
  <si>
    <t>monzonite</t>
  </si>
  <si>
    <t>Baicaigou</t>
  </si>
  <si>
    <t>07169-1</t>
  </si>
  <si>
    <t>Sandaogou</t>
  </si>
  <si>
    <t>16211-1</t>
  </si>
  <si>
    <t>pyroxene syenite</t>
  </si>
  <si>
    <t>[26]</t>
  </si>
  <si>
    <t>Ximangzhang pluton</t>
  </si>
  <si>
    <t>LK27-4</t>
  </si>
  <si>
    <t>granite</t>
  </si>
  <si>
    <t>[27]</t>
  </si>
  <si>
    <t>Eastern Bainaimiao arc belt</t>
  </si>
  <si>
    <t>19086-1</t>
  </si>
  <si>
    <t>[28]</t>
  </si>
  <si>
    <t>P44b22-1</t>
  </si>
  <si>
    <t>19089-2</t>
  </si>
  <si>
    <t>[29]</t>
  </si>
  <si>
    <t>PM202-21-YQ1</t>
  </si>
  <si>
    <t>19090-2</t>
  </si>
  <si>
    <t>[30]</t>
  </si>
  <si>
    <t>BYH01</t>
  </si>
  <si>
    <t>BYH03</t>
  </si>
  <si>
    <t>BYH02</t>
  </si>
  <si>
    <t>Location</t>
    <phoneticPr fontId="1" type="noConversion"/>
  </si>
  <si>
    <t>Sample Number</t>
    <phoneticPr fontId="1" type="noConversion"/>
  </si>
  <si>
    <t>Lithology</t>
    <phoneticPr fontId="1" type="noConversion"/>
  </si>
  <si>
    <t>Latitude</t>
    <phoneticPr fontId="1" type="noConversion"/>
  </si>
  <si>
    <t>Logitude</t>
    <phoneticPr fontId="1" type="noConversion"/>
  </si>
  <si>
    <t>[1]</t>
    <phoneticPr fontId="1" type="noConversion"/>
  </si>
  <si>
    <t>western Liaoning</t>
    <phoneticPr fontId="1" type="noConversion"/>
  </si>
  <si>
    <t>[2]</t>
    <phoneticPr fontId="1" type="noConversion"/>
  </si>
  <si>
    <t>samp. 14CH17</t>
    <phoneticPr fontId="1" type="noConversion"/>
  </si>
  <si>
    <t>42°21'15.00"</t>
    <phoneticPr fontId="1" type="noConversion"/>
  </si>
  <si>
    <t>118°15'51.00"</t>
    <phoneticPr fontId="1" type="noConversion"/>
  </si>
  <si>
    <t>[3]</t>
    <phoneticPr fontId="1" type="noConversion"/>
  </si>
  <si>
    <t>Chifeng–Aohan</t>
    <phoneticPr fontId="1" type="noConversion"/>
  </si>
  <si>
    <t>[4]</t>
    <phoneticPr fontId="1" type="noConversion"/>
  </si>
  <si>
    <t>samp. PM101-7-4</t>
    <phoneticPr fontId="1" type="noConversion"/>
  </si>
  <si>
    <t>[5]</t>
    <phoneticPr fontId="1" type="noConversion"/>
  </si>
  <si>
    <t>Granite</t>
    <phoneticPr fontId="1" type="noConversion"/>
  </si>
  <si>
    <t>[6]</t>
    <phoneticPr fontId="1" type="noConversion"/>
  </si>
  <si>
    <t>[7]</t>
    <phoneticPr fontId="1" type="noConversion"/>
  </si>
  <si>
    <t>HQ06</t>
    <phoneticPr fontId="1" type="noConversion"/>
  </si>
  <si>
    <t>[8]</t>
    <phoneticPr fontId="1" type="noConversion"/>
  </si>
  <si>
    <t>[9]</t>
    <phoneticPr fontId="1" type="noConversion"/>
  </si>
  <si>
    <t>[10]</t>
    <phoneticPr fontId="1" type="noConversion"/>
  </si>
  <si>
    <t>[11]</t>
    <phoneticPr fontId="1" type="noConversion"/>
  </si>
  <si>
    <t>[12]</t>
    <phoneticPr fontId="1" type="noConversion"/>
  </si>
  <si>
    <t>[13]</t>
    <phoneticPr fontId="1" type="noConversion"/>
  </si>
  <si>
    <t>[14]</t>
    <phoneticPr fontId="1" type="noConversion"/>
  </si>
  <si>
    <t>LANGSHAN</t>
    <phoneticPr fontId="1" type="noConversion"/>
  </si>
  <si>
    <t>[15]</t>
    <phoneticPr fontId="1" type="noConversion"/>
  </si>
  <si>
    <t>western bainaimiao</t>
    <phoneticPr fontId="1" type="noConversion"/>
  </si>
  <si>
    <t>7XH-8-1</t>
    <phoneticPr fontId="1" type="noConversion"/>
  </si>
  <si>
    <t>[16]</t>
    <phoneticPr fontId="1" type="noConversion"/>
  </si>
  <si>
    <t>Guyang batholith</t>
    <phoneticPr fontId="1" type="noConversion"/>
  </si>
  <si>
    <t>[17]</t>
    <phoneticPr fontId="1" type="noConversion"/>
  </si>
  <si>
    <t>Zhaojinggou</t>
    <phoneticPr fontId="1" type="noConversion"/>
  </si>
  <si>
    <t>ERLANGSHAN</t>
    <phoneticPr fontId="1" type="noConversion"/>
  </si>
  <si>
    <t>[18]</t>
    <phoneticPr fontId="1" type="noConversion"/>
  </si>
  <si>
    <t>zhangjiagou</t>
    <phoneticPr fontId="1" type="noConversion"/>
  </si>
  <si>
    <t>ZJG-1</t>
    <phoneticPr fontId="1" type="noConversion"/>
  </si>
  <si>
    <t>[19]</t>
    <phoneticPr fontId="1" type="noConversion"/>
  </si>
  <si>
    <t>Kebu pluton</t>
    <phoneticPr fontId="1" type="noConversion"/>
  </si>
  <si>
    <t>[20]</t>
    <phoneticPr fontId="1" type="noConversion"/>
  </si>
  <si>
    <t>[21]</t>
    <phoneticPr fontId="1" type="noConversion"/>
  </si>
  <si>
    <t>41°</t>
    <phoneticPr fontId="1" type="noConversion"/>
  </si>
  <si>
    <t>[22]</t>
    <phoneticPr fontId="1" type="noConversion"/>
  </si>
  <si>
    <t>117°</t>
    <phoneticPr fontId="1" type="noConversion"/>
  </si>
  <si>
    <t>[23]</t>
    <phoneticPr fontId="1" type="noConversion"/>
  </si>
  <si>
    <t>guyang</t>
    <phoneticPr fontId="1" type="noConversion"/>
  </si>
  <si>
    <t>21gy-8a</t>
    <phoneticPr fontId="1" type="noConversion"/>
  </si>
  <si>
    <t>41° 1'23.05"</t>
    <phoneticPr fontId="1" type="noConversion"/>
  </si>
  <si>
    <t>110° 4'6.00"</t>
    <phoneticPr fontId="1" type="noConversion"/>
  </si>
  <si>
    <t>[24]</t>
    <phoneticPr fontId="1" type="noConversion"/>
  </si>
  <si>
    <t>[25]</t>
    <phoneticPr fontId="1" type="noConversion"/>
  </si>
  <si>
    <t>[26]</t>
    <phoneticPr fontId="1" type="noConversion"/>
  </si>
  <si>
    <t>Woniu pluton</t>
    <phoneticPr fontId="1" type="noConversion"/>
  </si>
  <si>
    <t>[27]</t>
    <phoneticPr fontId="1" type="noConversion"/>
  </si>
  <si>
    <t>42°33′28′′</t>
    <phoneticPr fontId="1" type="noConversion"/>
  </si>
  <si>
    <t>123°13′18″</t>
    <phoneticPr fontId="1" type="noConversion"/>
  </si>
  <si>
    <t>[28]</t>
    <phoneticPr fontId="1" type="noConversion"/>
  </si>
  <si>
    <t>Kulunhada pluton</t>
    <phoneticPr fontId="1" type="noConversion"/>
  </si>
  <si>
    <t>42°32′25′′</t>
    <phoneticPr fontId="1" type="noConversion"/>
  </si>
  <si>
    <t>123°14′17″</t>
    <phoneticPr fontId="1" type="noConversion"/>
  </si>
  <si>
    <t>[29]</t>
    <phoneticPr fontId="1" type="noConversion"/>
  </si>
  <si>
    <t>Baerhushan pluton</t>
    <phoneticPr fontId="1" type="noConversion"/>
  </si>
  <si>
    <t>42°32′59′′</t>
    <phoneticPr fontId="1" type="noConversion"/>
  </si>
  <si>
    <t>123°14′51″</t>
    <phoneticPr fontId="1" type="noConversion"/>
  </si>
  <si>
    <t>[30]</t>
    <phoneticPr fontId="1" type="noConversion"/>
  </si>
  <si>
    <t>Northwestern Damaoqi</t>
    <phoneticPr fontId="1" type="noConversion"/>
  </si>
  <si>
    <t>Zhang, S. H., Zhao, Y., Liu, J. M., &amp; Hu, Z. C. (2016). Different sources involved in generation of continental arc volcanism: The Carboniferous–Permian volcanic rocks in the northern margin of the North China block. Lithos, 240, 382-401.</t>
  </si>
  <si>
    <t>Luo HL, Wu TR, Li Y (2007) Geochemistry and SHRIMP dating of the Kebu massif from Urad Zhongqi, Inner Mongolia: evidence for the Early Permian underplating beneath the North China Craton. Acta Petrol Sin 23:755–766 (in Chinese)</t>
  </si>
  <si>
    <t>Zhang, S. H., Zhao, Y., Song, B., Hu, J. M., Liu, S. W., Yang, Y. H., ... &amp; Liu, J. (2009). Contrasting Late Carboniferous and Late Permian–Middle Triassic intrusive suites from the northern margin of the North China craton: Geochronology, petrogenesis, and tectonic implications. Geological Society of America Bulletin, 121(1-2), 181-200.</t>
  </si>
  <si>
    <t>Zhang, S. H., Zhao, Y. U. E., Song, B., Yang, Z. Y., Hu, J. M., &amp; Wu, H. A. I. (2007). Carboniferous granitic plutons from the northern margin of the North China block: implications for a late Palaeozoic active continental margin. Journal of the Geological Society, 164(2), 451-463.</t>
  </si>
  <si>
    <t>Zhang, Q. Q., Zhang, S. H., Zhao, Y., &amp; Liu, J. M. (2018). Devonian alkaline magmatic belt along the northern margin of the North China Block: Petrogenesis and tectonic implications. Lithos, 302, 496-518.</t>
  </si>
  <si>
    <t>Yang, Z., Chang, Z., Hou, Z., &amp; Meffre, S. (2016). Age, igneous petrogenesis, and tectonic setting of the Bilihe gold deposit, China, and implications for regional metallogeny. Gondwana Research, 34, 296-314.</t>
    <phoneticPr fontId="1" type="noConversion"/>
  </si>
  <si>
    <t>hadamiao</t>
    <phoneticPr fontId="1" type="noConversion"/>
  </si>
  <si>
    <t>BLH08-2</t>
    <phoneticPr fontId="1" type="noConversion"/>
  </si>
  <si>
    <t>Syenogranite porphyry</t>
    <phoneticPr fontId="1" type="noConversion"/>
  </si>
  <si>
    <t>Feng Y, Liu S, Lv Y, Tian W, Liu X. (2009) Petrogenesis of the late Paleozoic diorites-granitoids in Fengshan area, northern Hebei Province: Constraints from petrochemistry, zircon U-Pb chronology and Hf isotope. Acta Petrologica Sinica 45, 59-70 (in Chinese with English abstract) .</t>
    <phoneticPr fontId="1" type="noConversion"/>
  </si>
  <si>
    <t>fengshan</t>
    <phoneticPr fontId="1" type="noConversion"/>
  </si>
  <si>
    <t>Peng B, Wang G, Liu L, Yang Y, Liu F. (2016) Recognition of the Early Permian volcanic rocks and its geological significance in Chifeng region of Inner Mongolia. Bulletin of Mineralogy, Petrology and Geochemistry 35, 1329-1340 (in Chinese with English abstract) .</t>
    <phoneticPr fontId="1" type="noConversion"/>
  </si>
  <si>
    <t>Chifeng</t>
    <phoneticPr fontId="1" type="noConversion"/>
  </si>
  <si>
    <t>Zhang, L., Chen, Q., Huang, F., Xu, J., Liu, X., Zhang, Z., ... &amp; Li, M. (2022). Triassic volcanism on the North margin of the North China Craton: Insights for lithospheric modification during closure of Paleo-Asian Ocean. Lithos, 434, 106918.</t>
    <phoneticPr fontId="1" type="noConversion"/>
  </si>
  <si>
    <t>CHEN, J., TIAN, D., YANG, H., Li, W., LIU, M., LI, B., ... &amp; WU, Z. (2019). Triassic granitic magmatism at the northern margin of the North China Craton: Implications of geochronology and geochemistry for the tectonic evolution of the Central Asian Orogenic Belt. Acta Geologica Sinica‐English Edition, 93(5), 1325-1353.</t>
    <phoneticPr fontId="1" type="noConversion"/>
  </si>
  <si>
    <t>Liu, J., Li, J., Chi, X., Zheng, P., Hu, Z., &amp; Zhang, X. (2020). Destruction of the Northern Margin of the North China Craton in Mid‐Late Triassic: Evidence from Asthenosphere‐derived Mafic Enclaves in the Jiefangyingzi Granitic Pluton from the Chifeng Area, Southern Inner Mongolia. Acta Geologica Sinica‐English Edition, 94(4), 1071-1092.</t>
    <phoneticPr fontId="1" type="noConversion"/>
  </si>
  <si>
    <t>Guan, Q. B. (2018). Permian-Early Jurassic tectonic evolution of Kaiyuan-Yanji area in the eastern segment of the northern margin of the North China Block. Doctor Thesis. Jilin University, 1-145.</t>
    <phoneticPr fontId="1" type="noConversion"/>
  </si>
  <si>
    <t>Gao, S., Ling, H. F., Chen, W. F., &amp; Ren, Q. (2022). Early‐Middle Triassic high Sr/Y granites in the northern margin of the North China Craton: Petrogenesis and tectonic implications. Geological Journal, 57(8), 3074-3089.</t>
    <phoneticPr fontId="1" type="noConversion"/>
  </si>
  <si>
    <t>Cao H H. (2013).  Geochronology and Geochemistry of the Late Paleozoic-Early Mesozoic igneous rocks in the eastern segment of the northern margin of the North China Block  (Ph. D. Dissertation, Jilin University).  (in Chinese with English abstract)</t>
    <phoneticPr fontId="1" type="noConversion"/>
  </si>
  <si>
    <t>Fang, W., Fukun, C., Zhenhui, H., Peng, P., &amp; Mingguo, Z. (2009). Zircon ages and Sr-Nd-Hf isotopic composition of late Paleozoic granitoids in the Chongli-Chicheng area, northern margin of the North China block. Acta Petrologica Sinica, 25(11), 3057-3074. (in Chinese with English abstract) (2009).</t>
    <phoneticPr fontId="1" type="noConversion"/>
  </si>
  <si>
    <t>Wang, W., Teng, X., Liu, Y., Wang, R., Cheng, Y., Xin, H., &amp; Wang, S. (2020). From subduction to post‐collision: Early Permian‐middle Triassic magmatic records from Langshan Belt, Central Asian Orogenic Belt. Geological Journal, 55(3), 2167-2184.</t>
    <phoneticPr fontId="1" type="noConversion"/>
  </si>
  <si>
    <t>Jing, Y., Ji, Z., Ge, W. C., Dong, Y., Yang, H., &amp; Bi, J. H. (2021). Middle–late permian I-type granitoids from the Diaobingshan region in the northern margin of the North China Craton: Insight into southward subduction of the Paleo–Asian Ocean. International Geology Review, 63(3), 357-379.</t>
    <phoneticPr fontId="1" type="noConversion"/>
  </si>
  <si>
    <t>Shi Y. (2020). Late Ordovician-Late Triassic tectonic evolution of Faku area in the eastern segment of the northern margin of the North China Craton—Evidence from magmatic activity  (Ph. D. Dissertation, Jilin University). (in Chinese with English abstract)</t>
    <phoneticPr fontId="1" type="noConversion"/>
  </si>
  <si>
    <t>Wang, Z. Z., Han, B. F., Feng, L. X., Liu, B., Zheng, B., Kong, L. J., &amp; Qi, C. Y. (2021). Early–Middle Permian plutons in the Langshan area, western Inner Mongolia, China, and their tectonic implications. Lithos, 382, 105934.</t>
    <phoneticPr fontId="1" type="noConversion"/>
  </si>
  <si>
    <t>Yang, Q., Shang, Q., Ren, Y., &amp; Yang, Z. (2023). Age and Tectonic Setting of Layered Lead–Zinc Ore Bodies in the Xiaohongshilazi Deposit: Constraints from Geochronology and Geochemistry of the Volcanic Rocks in Central Jilin Province, NE China. Minerals, 13(11), 1371.</t>
    <phoneticPr fontId="1" type="noConversion"/>
  </si>
  <si>
    <t>Zhang, X., Mao, Q., Zhang, H., Zhai, M., Yang, Y., &amp; Hu, Z. (2011). Mafic and felsic magma interaction during the construction of high-K calc-alkaline plutons within a metacratonic passive margin: the Early Permian Guyang batholith from the northern North China Craton. Lithos, 125(1-2), 569-591.</t>
    <phoneticPr fontId="1" type="noConversion"/>
  </si>
  <si>
    <t>Zhang, L., &amp; Jiang, S. Y. (2021). Early Permian continental arc magmatism in the Zhaojinggou area of the northern North China Craton: Implications for crust-mantle interactions during southward Paleo-Asian plate subduction. Lithos, 390, 106110.</t>
    <phoneticPr fontId="1" type="noConversion"/>
  </si>
  <si>
    <t>Guo, Y., Zeng, Q., Liu, J. M., Chu, S. X., Wang, Y., &amp; Gao, S. (2018). Geochronology, geochemistry, and tectonic significance of Permian intrusive rocks from the Shaolanghe region, northern margin of the North China Craton. Geological Journal, 53(3), 1061-1078.</t>
    <phoneticPr fontId="1" type="noConversion"/>
  </si>
  <si>
    <t>Zhu WP，Tian W and Wei CJ. 2023. Discovery of the Late Carboniferous alkaline volcanic rocks in the Guyang area，eastern Yinshan Block，and its geological implications． Acta Petrologica Sinica，39( 3) : 670 － 688，doi: 10． 18654 /1000-0569 /</t>
    <phoneticPr fontId="1" type="noConversion"/>
  </si>
  <si>
    <t>Zhang L，Zhang C，Liu YJ，Li WM，Ge JT，Feng ZQ，Chen JS and Fu JY. 2020. Geochronology and geochemistry of the Early Carboniferous meta-volcanic rocks，northern Liaoning Province: Implications for the tectonic evolution of the eastern
segment of the northern margin of the North China Block. Acta Petrologica Sinica，36( 8) : 2394 － 2412，doi: 10. 18654 /1000-
0569 /</t>
    <phoneticPr fontId="1" type="noConversion"/>
  </si>
  <si>
    <t>Pei, F. P., Zhang, Y., Wang, Z. W., Cao, H. H., Xu, W. L., Wang, Z. J., ... &amp; Yang, C. (2016). Early–Middle Paleozoic subduction–collision history of the south-eastern Central Asian Orogenic Belt: Evidence from igneous and metasedimentary rocks of central Jilin Province, NE China. Lithos, 261, 164-180.</t>
    <phoneticPr fontId="1" type="noConversion"/>
  </si>
  <si>
    <t>Zhang, Q. Q., Zhang, S. H., Zhao, Y., &amp; Hu, G. H. (2024). Compositionally variable basement and tectonic affinity of the Bainaimiao arc belt: Implications for crustal growth of the Central Asian Orogenic Belt. Journal of Asian Earth Sciences, 106009.</t>
    <phoneticPr fontId="1" type="noConversion"/>
  </si>
  <si>
    <t>Bai XH，Xu ZY，Liu ZH，Xin HT，Wang WQ，Wang X and Lei CC. 2015. Zircon U-Pb dating，geochemistry and geological significance of the Early Silurian plutons from the southeastern margin of the Central Asian Orogenic Belt. Acta
Petrologica Sinica，31( 1) : 67 － 79</t>
    <phoneticPr fontId="1" type="noConversion"/>
  </si>
  <si>
    <t>Liu, M., Lai, S., Zhang, D., Zhu, R., Qin, J., Xiong, G., &amp; Wang, H. (2020). Constructing the latest Neoproterozoic to Early Paleozoic multiple crust-mantle interactions in western Bainaimiao arc terrane, southeastern Central Asian Orogenic Belt. Geoscience Frontiers, 11(5), 1727-1742.</t>
    <phoneticPr fontId="1" type="noConversion"/>
  </si>
  <si>
    <t>Zhang, W., &amp; Jian, P. (2008). SHRIMP dating of Early Paleozoic granites from north Damaoqi, Inner Mongolia. Acta Geologica Sinica, 82(6), 778-787.</t>
    <phoneticPr fontId="1" type="noConversion"/>
  </si>
  <si>
    <t>LK04-1</t>
    <phoneticPr fontId="1" type="noConversion"/>
  </si>
  <si>
    <t>Jianping , JiLin</t>
    <phoneticPr fontId="1" type="noConversion"/>
  </si>
  <si>
    <t>Fudong</t>
    <phoneticPr fontId="1" type="noConversion"/>
  </si>
  <si>
    <t>Baihuagou pluton</t>
    <phoneticPr fontId="1" type="noConversion"/>
  </si>
  <si>
    <t>Bajiazi</t>
    <phoneticPr fontId="1" type="noConversion"/>
  </si>
  <si>
    <t>north Liaoning</t>
    <phoneticPr fontId="1" type="noConversion"/>
  </si>
  <si>
    <t>quartz diorite</t>
    <phoneticPr fontId="1" type="noConversion"/>
  </si>
  <si>
    <t>trachyte</t>
    <phoneticPr fontId="1" type="noConversion"/>
  </si>
  <si>
    <r>
      <t>40°50</t>
    </r>
    <r>
      <rPr>
        <sz val="11"/>
        <rFont val="等线"/>
        <family val="3"/>
        <charset val="134"/>
      </rPr>
      <t>′</t>
    </r>
    <r>
      <rPr>
        <sz val="11"/>
        <rFont val="Times New Roman"/>
        <family val="1"/>
      </rPr>
      <t>54</t>
    </r>
    <r>
      <rPr>
        <sz val="11"/>
        <rFont val="等线"/>
        <family val="3"/>
        <charset val="134"/>
      </rPr>
      <t>″</t>
    </r>
    <phoneticPr fontId="1" type="noConversion"/>
  </si>
  <si>
    <r>
      <t>118°2</t>
    </r>
    <r>
      <rPr>
        <sz val="11"/>
        <rFont val="等线"/>
        <family val="3"/>
        <charset val="134"/>
      </rPr>
      <t>′</t>
    </r>
    <r>
      <rPr>
        <sz val="11"/>
        <rFont val="Times New Roman"/>
        <family val="1"/>
      </rPr>
      <t>32</t>
    </r>
    <r>
      <rPr>
        <sz val="11"/>
        <rFont val="等线"/>
        <family val="3"/>
        <charset val="134"/>
      </rPr>
      <t>″</t>
    </r>
    <phoneticPr fontId="1" type="noConversion"/>
  </si>
  <si>
    <r>
      <t>119°4</t>
    </r>
    <r>
      <rPr>
        <sz val="11"/>
        <rFont val="等线"/>
        <family val="3"/>
        <charset val="134"/>
      </rPr>
      <t>′</t>
    </r>
    <r>
      <rPr>
        <sz val="11"/>
        <rFont val="Times New Roman"/>
        <family val="1"/>
      </rPr>
      <t>15.43</t>
    </r>
    <r>
      <rPr>
        <sz val="11"/>
        <rFont val="等线"/>
        <family val="3"/>
        <charset val="134"/>
      </rPr>
      <t>″</t>
    </r>
    <phoneticPr fontId="1" type="noConversion"/>
  </si>
  <si>
    <r>
      <t>41°56</t>
    </r>
    <r>
      <rPr>
        <sz val="11"/>
        <rFont val="等线"/>
        <family val="3"/>
        <charset val="134"/>
      </rPr>
      <t>′</t>
    </r>
    <r>
      <rPr>
        <sz val="11"/>
        <rFont val="Times New Roman"/>
        <family val="1"/>
      </rPr>
      <t>24</t>
    </r>
    <r>
      <rPr>
        <sz val="11"/>
        <rFont val="等线"/>
        <family val="3"/>
        <charset val="134"/>
      </rPr>
      <t>″</t>
    </r>
    <phoneticPr fontId="1" type="noConversion"/>
  </si>
  <si>
    <r>
      <t>122°36</t>
    </r>
    <r>
      <rPr>
        <sz val="11"/>
        <rFont val="等线"/>
        <family val="3"/>
        <charset val="134"/>
      </rPr>
      <t>′</t>
    </r>
    <r>
      <rPr>
        <sz val="11"/>
        <rFont val="Times New Roman"/>
        <family val="1"/>
      </rPr>
      <t>24</t>
    </r>
    <r>
      <rPr>
        <sz val="11"/>
        <rFont val="等线"/>
        <family val="3"/>
        <charset val="134"/>
      </rPr>
      <t>″</t>
    </r>
    <phoneticPr fontId="1" type="noConversion"/>
  </si>
  <si>
    <r>
      <t>42°37</t>
    </r>
    <r>
      <rPr>
        <sz val="11"/>
        <rFont val="等线"/>
        <family val="3"/>
        <charset val="134"/>
      </rPr>
      <t>′</t>
    </r>
    <r>
      <rPr>
        <sz val="11"/>
        <rFont val="Times New Roman"/>
        <family val="1"/>
      </rPr>
      <t>26</t>
    </r>
    <r>
      <rPr>
        <sz val="11"/>
        <rFont val="等线"/>
        <family val="3"/>
        <charset val="134"/>
      </rPr>
      <t>″</t>
    </r>
    <phoneticPr fontId="1" type="noConversion"/>
  </si>
  <si>
    <r>
      <t>129°19</t>
    </r>
    <r>
      <rPr>
        <sz val="11"/>
        <rFont val="等线"/>
        <family val="3"/>
        <charset val="134"/>
      </rPr>
      <t>′</t>
    </r>
    <r>
      <rPr>
        <sz val="11"/>
        <rFont val="Times New Roman"/>
        <family val="1"/>
      </rPr>
      <t>49</t>
    </r>
    <r>
      <rPr>
        <sz val="11"/>
        <rFont val="等线"/>
        <family val="3"/>
        <charset val="134"/>
      </rPr>
      <t>″</t>
    </r>
    <phoneticPr fontId="1" type="noConversion"/>
  </si>
  <si>
    <r>
      <t>41°26</t>
    </r>
    <r>
      <rPr>
        <sz val="11"/>
        <rFont val="等线"/>
        <family val="3"/>
        <charset val="134"/>
      </rPr>
      <t>′</t>
    </r>
    <phoneticPr fontId="1" type="noConversion"/>
  </si>
  <si>
    <r>
      <t>122°9</t>
    </r>
    <r>
      <rPr>
        <sz val="11"/>
        <rFont val="等线"/>
        <family val="3"/>
        <charset val="134"/>
      </rPr>
      <t>′</t>
    </r>
    <phoneticPr fontId="1" type="noConversion"/>
  </si>
  <si>
    <r>
      <t>42°49</t>
    </r>
    <r>
      <rPr>
        <sz val="11"/>
        <rFont val="等线"/>
        <family val="2"/>
        <charset val="134"/>
      </rPr>
      <t>′</t>
    </r>
    <r>
      <rPr>
        <sz val="11"/>
        <rFont val="Times New Roman"/>
        <family val="1"/>
      </rPr>
      <t>21</t>
    </r>
    <r>
      <rPr>
        <sz val="11"/>
        <rFont val="等线"/>
        <family val="2"/>
        <charset val="134"/>
      </rPr>
      <t>″</t>
    </r>
    <phoneticPr fontId="1" type="noConversion"/>
  </si>
  <si>
    <r>
      <t>124°25</t>
    </r>
    <r>
      <rPr>
        <sz val="11"/>
        <rFont val="等线"/>
        <family val="2"/>
        <charset val="134"/>
      </rPr>
      <t>′</t>
    </r>
    <r>
      <rPr>
        <sz val="11"/>
        <rFont val="Times New Roman"/>
        <family val="1"/>
      </rPr>
      <t>25</t>
    </r>
    <r>
      <rPr>
        <sz val="11"/>
        <rFont val="等线"/>
        <family val="2"/>
        <charset val="134"/>
      </rPr>
      <t>″</t>
    </r>
    <phoneticPr fontId="1" type="noConversion"/>
  </si>
  <si>
    <r>
      <t>42°35</t>
    </r>
    <r>
      <rPr>
        <sz val="11"/>
        <rFont val="等线"/>
        <family val="3"/>
        <charset val="134"/>
      </rPr>
      <t>′</t>
    </r>
    <r>
      <rPr>
        <sz val="11"/>
        <rFont val="Times New Roman"/>
        <family val="1"/>
      </rPr>
      <t>20</t>
    </r>
    <r>
      <rPr>
        <sz val="11"/>
        <rFont val="等线"/>
        <family val="3"/>
        <charset val="134"/>
      </rPr>
      <t>″</t>
    </r>
    <phoneticPr fontId="1" type="noConversion"/>
  </si>
  <si>
    <r>
      <t>129°10</t>
    </r>
    <r>
      <rPr>
        <sz val="11"/>
        <rFont val="等线"/>
        <family val="3"/>
        <charset val="134"/>
      </rPr>
      <t>′</t>
    </r>
    <r>
      <rPr>
        <sz val="11"/>
        <rFont val="Times New Roman"/>
        <family val="1"/>
      </rPr>
      <t>08</t>
    </r>
    <r>
      <rPr>
        <sz val="11"/>
        <rFont val="等线"/>
        <family val="3"/>
        <charset val="134"/>
      </rPr>
      <t>″</t>
    </r>
    <phoneticPr fontId="1" type="noConversion"/>
  </si>
  <si>
    <r>
      <t>41°09</t>
    </r>
    <r>
      <rPr>
        <sz val="11"/>
        <rFont val="等线"/>
        <family val="3"/>
        <charset val="134"/>
      </rPr>
      <t>′</t>
    </r>
    <r>
      <rPr>
        <sz val="11"/>
        <rFont val="Times New Roman"/>
        <family val="1"/>
      </rPr>
      <t>40</t>
    </r>
    <r>
      <rPr>
        <sz val="11"/>
        <rFont val="等线"/>
        <family val="3"/>
        <charset val="134"/>
      </rPr>
      <t>″</t>
    </r>
    <phoneticPr fontId="1" type="noConversion"/>
  </si>
  <si>
    <r>
      <t>42°39</t>
    </r>
    <r>
      <rPr>
        <sz val="11"/>
        <rFont val="等线"/>
        <family val="3"/>
        <charset val="134"/>
      </rPr>
      <t>′</t>
    </r>
    <r>
      <rPr>
        <sz val="11"/>
        <rFont val="Times New Roman"/>
        <family val="1"/>
      </rPr>
      <t>24</t>
    </r>
    <r>
      <rPr>
        <sz val="11"/>
        <rFont val="等线"/>
        <family val="3"/>
        <charset val="134"/>
      </rPr>
      <t>″</t>
    </r>
    <phoneticPr fontId="1" type="noConversion"/>
  </si>
  <si>
    <r>
      <t>129°06</t>
    </r>
    <r>
      <rPr>
        <sz val="11"/>
        <rFont val="等线"/>
        <family val="3"/>
        <charset val="134"/>
      </rPr>
      <t>′</t>
    </r>
    <r>
      <rPr>
        <sz val="11"/>
        <rFont val="Times New Roman"/>
        <family val="1"/>
      </rPr>
      <t>27</t>
    </r>
    <r>
      <rPr>
        <sz val="11"/>
        <rFont val="等线"/>
        <family val="3"/>
        <charset val="134"/>
      </rPr>
      <t>″</t>
    </r>
    <phoneticPr fontId="1" type="noConversion"/>
  </si>
  <si>
    <r>
      <t>106°40</t>
    </r>
    <r>
      <rPr>
        <sz val="11"/>
        <rFont val="等线"/>
        <family val="3"/>
        <charset val="134"/>
      </rPr>
      <t>′</t>
    </r>
    <phoneticPr fontId="1" type="noConversion"/>
  </si>
  <si>
    <r>
      <t>119°4</t>
    </r>
    <r>
      <rPr>
        <sz val="11"/>
        <rFont val="等线"/>
        <family val="2"/>
        <charset val="134"/>
      </rPr>
      <t>′</t>
    </r>
    <r>
      <rPr>
        <sz val="11"/>
        <rFont val="Times New Roman"/>
        <family val="1"/>
      </rPr>
      <t>15.43</t>
    </r>
    <r>
      <rPr>
        <sz val="11"/>
        <rFont val="等线"/>
        <family val="2"/>
        <charset val="134"/>
      </rPr>
      <t>″</t>
    </r>
    <phoneticPr fontId="1" type="noConversion"/>
  </si>
  <si>
    <r>
      <t>106°45</t>
    </r>
    <r>
      <rPr>
        <sz val="11"/>
        <rFont val="等线"/>
        <family val="3"/>
        <charset val="134"/>
      </rPr>
      <t>′</t>
    </r>
    <phoneticPr fontId="1" type="noConversion"/>
  </si>
  <si>
    <r>
      <t>43°02</t>
    </r>
    <r>
      <rPr>
        <sz val="11"/>
        <rFont val="等线"/>
        <family val="3"/>
        <charset val="134"/>
      </rPr>
      <t>′</t>
    </r>
    <phoneticPr fontId="1" type="noConversion"/>
  </si>
  <si>
    <r>
      <t>126°10</t>
    </r>
    <r>
      <rPr>
        <sz val="11"/>
        <rFont val="等线"/>
        <family val="3"/>
        <charset val="134"/>
      </rPr>
      <t>′</t>
    </r>
    <phoneticPr fontId="1" type="noConversion"/>
  </si>
  <si>
    <r>
      <t>41°05</t>
    </r>
    <r>
      <rPr>
        <sz val="11"/>
        <rFont val="等线"/>
        <family val="3"/>
        <charset val="134"/>
      </rPr>
      <t>′</t>
    </r>
    <r>
      <rPr>
        <sz val="11"/>
        <rFont val="Times New Roman"/>
        <family val="1"/>
      </rPr>
      <t>15</t>
    </r>
    <r>
      <rPr>
        <sz val="11"/>
        <rFont val="等线"/>
        <family val="3"/>
        <charset val="134"/>
      </rPr>
      <t>″</t>
    </r>
    <phoneticPr fontId="1" type="noConversion"/>
  </si>
  <si>
    <r>
      <t>110°29</t>
    </r>
    <r>
      <rPr>
        <sz val="11"/>
        <rFont val="等线"/>
        <family val="3"/>
        <charset val="134"/>
      </rPr>
      <t>′</t>
    </r>
    <r>
      <rPr>
        <sz val="11"/>
        <rFont val="Times New Roman"/>
        <family val="1"/>
      </rPr>
      <t>24</t>
    </r>
    <r>
      <rPr>
        <sz val="11"/>
        <rFont val="等线"/>
        <family val="3"/>
        <charset val="134"/>
      </rPr>
      <t>″</t>
    </r>
    <phoneticPr fontId="1" type="noConversion"/>
  </si>
  <si>
    <r>
      <t>41°12</t>
    </r>
    <r>
      <rPr>
        <sz val="11"/>
        <rFont val="等线"/>
        <family val="3"/>
        <charset val="134"/>
      </rPr>
      <t>′</t>
    </r>
    <r>
      <rPr>
        <sz val="11"/>
        <rFont val="Times New Roman"/>
        <family val="1"/>
      </rPr>
      <t>12</t>
    </r>
    <r>
      <rPr>
        <sz val="11"/>
        <rFont val="等线"/>
        <family val="3"/>
        <charset val="134"/>
      </rPr>
      <t>″</t>
    </r>
    <phoneticPr fontId="1" type="noConversion"/>
  </si>
  <si>
    <r>
      <t>110°35</t>
    </r>
    <r>
      <rPr>
        <sz val="11"/>
        <rFont val="等线"/>
        <family val="3"/>
        <charset val="134"/>
      </rPr>
      <t>′</t>
    </r>
    <r>
      <rPr>
        <sz val="11"/>
        <rFont val="Times New Roman"/>
        <family val="1"/>
      </rPr>
      <t>38</t>
    </r>
    <r>
      <rPr>
        <sz val="11"/>
        <rFont val="等线"/>
        <family val="3"/>
        <charset val="134"/>
      </rPr>
      <t>″</t>
    </r>
    <phoneticPr fontId="1" type="noConversion"/>
  </si>
  <si>
    <r>
      <t>41°52</t>
    </r>
    <r>
      <rPr>
        <sz val="11"/>
        <rFont val="等线"/>
        <family val="3"/>
        <charset val="134"/>
      </rPr>
      <t>′</t>
    </r>
    <r>
      <rPr>
        <sz val="11"/>
        <rFont val="Times New Roman"/>
        <family val="1"/>
      </rPr>
      <t>57</t>
    </r>
    <r>
      <rPr>
        <sz val="11"/>
        <rFont val="等线"/>
        <family val="3"/>
        <charset val="134"/>
      </rPr>
      <t>″</t>
    </r>
    <phoneticPr fontId="1" type="noConversion"/>
  </si>
  <si>
    <r>
      <t>41°19</t>
    </r>
    <r>
      <rPr>
        <sz val="11"/>
        <rFont val="等线"/>
        <family val="3"/>
        <charset val="134"/>
      </rPr>
      <t>′</t>
    </r>
    <r>
      <rPr>
        <sz val="11"/>
        <rFont val="Times New Roman"/>
        <family val="1"/>
      </rPr>
      <t>07</t>
    </r>
    <r>
      <rPr>
        <sz val="11"/>
        <rFont val="等线"/>
        <family val="3"/>
        <charset val="134"/>
      </rPr>
      <t>″</t>
    </r>
    <phoneticPr fontId="1" type="noConversion"/>
  </si>
  <si>
    <r>
      <t>117°53</t>
    </r>
    <r>
      <rPr>
        <sz val="11"/>
        <rFont val="等线"/>
        <family val="3"/>
        <charset val="134"/>
      </rPr>
      <t>′</t>
    </r>
    <r>
      <rPr>
        <sz val="11"/>
        <rFont val="Times New Roman"/>
        <family val="1"/>
      </rPr>
      <t>20</t>
    </r>
    <r>
      <rPr>
        <sz val="11"/>
        <rFont val="等线"/>
        <family val="3"/>
        <charset val="134"/>
      </rPr>
      <t>″</t>
    </r>
    <phoneticPr fontId="1" type="noConversion"/>
  </si>
  <si>
    <r>
      <t>42°31</t>
    </r>
    <r>
      <rPr>
        <sz val="11"/>
        <rFont val="等线"/>
        <family val="3"/>
        <charset val="134"/>
      </rPr>
      <t>′</t>
    </r>
    <r>
      <rPr>
        <sz val="11"/>
        <rFont val="Times New Roman"/>
        <family val="1"/>
      </rPr>
      <t>20</t>
    </r>
    <r>
      <rPr>
        <sz val="11"/>
        <rFont val="等线"/>
        <family val="3"/>
        <charset val="134"/>
      </rPr>
      <t>″</t>
    </r>
    <phoneticPr fontId="1" type="noConversion"/>
  </si>
  <si>
    <r>
      <t>42°26</t>
    </r>
    <r>
      <rPr>
        <sz val="11"/>
        <rFont val="等线"/>
        <family val="2"/>
        <charset val="134"/>
      </rPr>
      <t>′</t>
    </r>
    <r>
      <rPr>
        <sz val="11"/>
        <rFont val="Times New Roman"/>
        <family val="1"/>
      </rPr>
      <t>15.5</t>
    </r>
    <r>
      <rPr>
        <sz val="11"/>
        <rFont val="等线"/>
        <family val="2"/>
        <charset val="134"/>
      </rPr>
      <t>″</t>
    </r>
    <phoneticPr fontId="1" type="noConversion"/>
  </si>
  <si>
    <r>
      <t>112°10</t>
    </r>
    <r>
      <rPr>
        <sz val="11"/>
        <rFont val="等线"/>
        <family val="2"/>
        <charset val="134"/>
      </rPr>
      <t>′</t>
    </r>
    <r>
      <rPr>
        <sz val="11"/>
        <rFont val="Times New Roman"/>
        <family val="1"/>
      </rPr>
      <t>33.7</t>
    </r>
    <r>
      <rPr>
        <sz val="11"/>
        <rFont val="等线"/>
        <family val="2"/>
        <charset val="134"/>
      </rPr>
      <t>″</t>
    </r>
    <phoneticPr fontId="1" type="noConversion"/>
  </si>
  <si>
    <r>
      <rPr>
        <sz val="10"/>
        <rFont val="Arial"/>
        <family val="2"/>
      </rPr>
      <t>18FK002</t>
    </r>
  </si>
  <si>
    <r>
      <t>42°10</t>
    </r>
    <r>
      <rPr>
        <sz val="11"/>
        <rFont val="等线"/>
        <family val="3"/>
        <charset val="134"/>
      </rPr>
      <t>′</t>
    </r>
    <r>
      <rPr>
        <sz val="11"/>
        <rFont val="Times New Roman"/>
        <family val="1"/>
      </rPr>
      <t>32.35</t>
    </r>
    <r>
      <rPr>
        <sz val="11"/>
        <rFont val="等线"/>
        <family val="3"/>
        <charset val="134"/>
      </rPr>
      <t>″</t>
    </r>
    <phoneticPr fontId="1" type="noConversion"/>
  </si>
  <si>
    <r>
      <t>41°55</t>
    </r>
    <r>
      <rPr>
        <sz val="11"/>
        <rFont val="等线"/>
        <family val="3"/>
        <charset val="134"/>
      </rPr>
      <t>′</t>
    </r>
    <r>
      <rPr>
        <sz val="11"/>
        <rFont val="Times New Roman"/>
        <family val="1"/>
      </rPr>
      <t>23.75</t>
    </r>
    <r>
      <rPr>
        <sz val="11"/>
        <rFont val="等线"/>
        <family val="3"/>
        <charset val="134"/>
      </rPr>
      <t>″</t>
    </r>
    <phoneticPr fontId="1" type="noConversion"/>
  </si>
  <si>
    <r>
      <t>120°24</t>
    </r>
    <r>
      <rPr>
        <sz val="11"/>
        <rFont val="等线"/>
        <family val="3"/>
        <charset val="134"/>
      </rPr>
      <t>′</t>
    </r>
    <r>
      <rPr>
        <sz val="11"/>
        <rFont val="Times New Roman"/>
        <family val="1"/>
      </rPr>
      <t>6.56</t>
    </r>
    <r>
      <rPr>
        <sz val="11"/>
        <rFont val="等线"/>
        <family val="3"/>
        <charset val="134"/>
      </rPr>
      <t>″</t>
    </r>
    <phoneticPr fontId="1" type="noConversion"/>
  </si>
  <si>
    <r>
      <t>115°14</t>
    </r>
    <r>
      <rPr>
        <sz val="11"/>
        <rFont val="等线"/>
        <family val="3"/>
        <charset val="134"/>
      </rPr>
      <t>′</t>
    </r>
    <r>
      <rPr>
        <sz val="11"/>
        <rFont val="Times New Roman"/>
        <family val="1"/>
      </rPr>
      <t>44</t>
    </r>
    <r>
      <rPr>
        <sz val="11"/>
        <rFont val="等线"/>
        <family val="3"/>
        <charset val="134"/>
      </rPr>
      <t>″</t>
    </r>
    <phoneticPr fontId="1" type="noConversion"/>
  </si>
  <si>
    <r>
      <t>42°24</t>
    </r>
    <r>
      <rPr>
        <sz val="11"/>
        <rFont val="等线"/>
        <family val="2"/>
        <charset val="134"/>
      </rPr>
      <t>′</t>
    </r>
    <phoneticPr fontId="1" type="noConversion"/>
  </si>
  <si>
    <r>
      <t>113°33</t>
    </r>
    <r>
      <rPr>
        <sz val="11"/>
        <rFont val="等线"/>
        <family val="2"/>
        <charset val="134"/>
      </rPr>
      <t>′</t>
    </r>
    <phoneticPr fontId="1" type="noConversion"/>
  </si>
  <si>
    <r>
      <t>41°22</t>
    </r>
    <r>
      <rPr>
        <sz val="11"/>
        <rFont val="等线"/>
        <family val="3"/>
        <charset val="134"/>
      </rPr>
      <t>′</t>
    </r>
    <phoneticPr fontId="1" type="noConversion"/>
  </si>
  <si>
    <r>
      <t>42°29</t>
    </r>
    <r>
      <rPr>
        <sz val="10"/>
        <rFont val="AdvOT46dcae81"/>
        <family val="1"/>
      </rPr>
      <t>′</t>
    </r>
    <r>
      <rPr>
        <sz val="10"/>
        <rFont val="Times New Roman"/>
        <family val="1"/>
      </rPr>
      <t>29.6</t>
    </r>
    <r>
      <rPr>
        <sz val="10"/>
        <rFont val="AdvOT46dcae81"/>
        <family val="1"/>
      </rPr>
      <t>″</t>
    </r>
    <phoneticPr fontId="1" type="noConversion"/>
  </si>
  <si>
    <r>
      <t>123°27</t>
    </r>
    <r>
      <rPr>
        <sz val="11"/>
        <rFont val="等线"/>
        <family val="2"/>
        <charset val="134"/>
      </rPr>
      <t>′</t>
    </r>
    <r>
      <rPr>
        <sz val="11"/>
        <rFont val="Times New Roman"/>
        <family val="1"/>
      </rPr>
      <t>20.1</t>
    </r>
    <r>
      <rPr>
        <sz val="11"/>
        <rFont val="等线"/>
        <family val="2"/>
        <charset val="134"/>
      </rPr>
      <t>″</t>
    </r>
    <phoneticPr fontId="1" type="noConversion"/>
  </si>
  <si>
    <r>
      <t>42°32</t>
    </r>
    <r>
      <rPr>
        <sz val="11"/>
        <rFont val="等线"/>
        <family val="2"/>
        <charset val="134"/>
      </rPr>
      <t>′</t>
    </r>
    <r>
      <rPr>
        <sz val="11"/>
        <rFont val="Times New Roman"/>
        <family val="1"/>
      </rPr>
      <t>1</t>
    </r>
    <r>
      <rPr>
        <sz val="11"/>
        <rFont val="等线"/>
        <family val="2"/>
        <charset val="134"/>
      </rPr>
      <t>″</t>
    </r>
    <phoneticPr fontId="1" type="noConversion"/>
  </si>
  <si>
    <r>
      <t>123°18</t>
    </r>
    <r>
      <rPr>
        <sz val="11"/>
        <rFont val="等线"/>
        <family val="2"/>
        <charset val="134"/>
      </rPr>
      <t>′</t>
    </r>
    <r>
      <rPr>
        <sz val="11"/>
        <rFont val="Times New Roman"/>
        <family val="1"/>
      </rPr>
      <t>12</t>
    </r>
    <r>
      <rPr>
        <sz val="11"/>
        <rFont val="等线"/>
        <family val="2"/>
        <charset val="134"/>
      </rPr>
      <t>″</t>
    </r>
    <phoneticPr fontId="1" type="noConversion"/>
  </si>
  <si>
    <r>
      <t>42°10</t>
    </r>
    <r>
      <rPr>
        <sz val="11"/>
        <rFont val="等线"/>
        <family val="2"/>
        <charset val="134"/>
      </rPr>
      <t>′</t>
    </r>
    <r>
      <rPr>
        <sz val="11"/>
        <rFont val="Times New Roman"/>
        <family val="1"/>
      </rPr>
      <t>32.35</t>
    </r>
    <r>
      <rPr>
        <sz val="11"/>
        <rFont val="等线"/>
        <family val="2"/>
        <charset val="134"/>
      </rPr>
      <t>″</t>
    </r>
    <phoneticPr fontId="1" type="noConversion"/>
  </si>
  <si>
    <r>
      <t>42°34.21</t>
    </r>
    <r>
      <rPr>
        <sz val="11"/>
        <rFont val="等线"/>
        <family val="2"/>
        <charset val="134"/>
      </rPr>
      <t>′</t>
    </r>
    <phoneticPr fontId="1" type="noConversion"/>
  </si>
  <si>
    <r>
      <t>118°30.19</t>
    </r>
    <r>
      <rPr>
        <sz val="11"/>
        <rFont val="等线"/>
        <family val="2"/>
        <charset val="134"/>
      </rPr>
      <t>′</t>
    </r>
    <phoneticPr fontId="1" type="noConversion"/>
  </si>
  <si>
    <r>
      <t>41°58</t>
    </r>
    <r>
      <rPr>
        <sz val="11"/>
        <rFont val="等线"/>
        <family val="3"/>
        <charset val="134"/>
      </rPr>
      <t>′</t>
    </r>
    <r>
      <rPr>
        <sz val="11"/>
        <rFont val="Times New Roman"/>
        <family val="1"/>
      </rPr>
      <t>24.63</t>
    </r>
    <r>
      <rPr>
        <sz val="11"/>
        <rFont val="等线"/>
        <family val="3"/>
        <charset val="134"/>
      </rPr>
      <t>″</t>
    </r>
    <phoneticPr fontId="1" type="noConversion"/>
  </si>
  <si>
    <r>
      <t>118°37</t>
    </r>
    <r>
      <rPr>
        <sz val="11"/>
        <rFont val="等线"/>
        <family val="3"/>
        <charset val="134"/>
      </rPr>
      <t>′</t>
    </r>
    <r>
      <rPr>
        <sz val="11"/>
        <rFont val="Times New Roman"/>
        <family val="1"/>
      </rPr>
      <t>7.06</t>
    </r>
    <r>
      <rPr>
        <sz val="11"/>
        <rFont val="等线"/>
        <family val="3"/>
        <charset val="134"/>
      </rPr>
      <t>″</t>
    </r>
    <phoneticPr fontId="1" type="noConversion"/>
  </si>
  <si>
    <r>
      <t>41°20</t>
    </r>
    <r>
      <rPr>
        <sz val="11"/>
        <rFont val="等线"/>
        <family val="3"/>
        <charset val="134"/>
      </rPr>
      <t>′</t>
    </r>
    <phoneticPr fontId="1" type="noConversion"/>
  </si>
  <si>
    <r>
      <t>41°13</t>
    </r>
    <r>
      <rPr>
        <sz val="11"/>
        <rFont val="等线"/>
        <family val="3"/>
        <charset val="134"/>
      </rPr>
      <t>′</t>
    </r>
    <r>
      <rPr>
        <sz val="11"/>
        <rFont val="Times New Roman"/>
        <family val="1"/>
      </rPr>
      <t>43.5</t>
    </r>
    <r>
      <rPr>
        <sz val="11"/>
        <rFont val="等线"/>
        <family val="3"/>
        <charset val="134"/>
      </rPr>
      <t>″</t>
    </r>
    <phoneticPr fontId="1" type="noConversion"/>
  </si>
  <si>
    <r>
      <t>106°53</t>
    </r>
    <r>
      <rPr>
        <sz val="11"/>
        <rFont val="等线"/>
        <family val="3"/>
        <charset val="134"/>
      </rPr>
      <t>′</t>
    </r>
    <r>
      <rPr>
        <sz val="11"/>
        <rFont val="Times New Roman"/>
        <family val="1"/>
      </rPr>
      <t>48.9</t>
    </r>
    <r>
      <rPr>
        <sz val="11"/>
        <rFont val="等线"/>
        <family val="3"/>
        <charset val="134"/>
      </rPr>
      <t>″</t>
    </r>
    <phoneticPr fontId="1" type="noConversion"/>
  </si>
  <si>
    <r>
      <t>41°08</t>
    </r>
    <r>
      <rPr>
        <sz val="11"/>
        <rFont val="等线"/>
        <family val="3"/>
        <charset val="134"/>
      </rPr>
      <t>′</t>
    </r>
    <r>
      <rPr>
        <sz val="11"/>
        <rFont val="Times New Roman"/>
        <family val="1"/>
      </rPr>
      <t>06.7</t>
    </r>
    <r>
      <rPr>
        <sz val="11"/>
        <rFont val="等线"/>
        <family val="3"/>
        <charset val="134"/>
      </rPr>
      <t>″</t>
    </r>
    <phoneticPr fontId="1" type="noConversion"/>
  </si>
  <si>
    <r>
      <t>111°40</t>
    </r>
    <r>
      <rPr>
        <sz val="11"/>
        <rFont val="等线"/>
        <family val="3"/>
        <charset val="134"/>
      </rPr>
      <t>′</t>
    </r>
    <r>
      <rPr>
        <sz val="11"/>
        <rFont val="Times New Roman"/>
        <family val="1"/>
      </rPr>
      <t>37.8</t>
    </r>
    <r>
      <rPr>
        <sz val="11"/>
        <rFont val="等线"/>
        <family val="3"/>
        <charset val="134"/>
      </rPr>
      <t>″</t>
    </r>
    <phoneticPr fontId="1" type="noConversion"/>
  </si>
  <si>
    <r>
      <t>41°25</t>
    </r>
    <r>
      <rPr>
        <sz val="11"/>
        <rFont val="等线"/>
        <family val="2"/>
        <charset val="134"/>
      </rPr>
      <t>′</t>
    </r>
    <r>
      <rPr>
        <sz val="11"/>
        <rFont val="Times New Roman"/>
        <family val="1"/>
      </rPr>
      <t>06.0</t>
    </r>
    <r>
      <rPr>
        <sz val="11"/>
        <rFont val="等线"/>
        <family val="2"/>
        <charset val="134"/>
      </rPr>
      <t>″</t>
    </r>
    <phoneticPr fontId="1" type="noConversion"/>
  </si>
  <si>
    <r>
      <t>107°26</t>
    </r>
    <r>
      <rPr>
        <sz val="11"/>
        <rFont val="等线"/>
        <family val="2"/>
        <charset val="134"/>
      </rPr>
      <t>′</t>
    </r>
    <r>
      <rPr>
        <sz val="11"/>
        <rFont val="Times New Roman"/>
        <family val="1"/>
      </rPr>
      <t>39.3</t>
    </r>
    <r>
      <rPr>
        <sz val="11"/>
        <rFont val="等线"/>
        <family val="2"/>
        <charset val="134"/>
      </rPr>
      <t>″</t>
    </r>
    <phoneticPr fontId="1" type="noConversion"/>
  </si>
  <si>
    <r>
      <t>41°38</t>
    </r>
    <r>
      <rPr>
        <sz val="11"/>
        <rFont val="等线"/>
        <family val="3"/>
        <charset val="134"/>
      </rPr>
      <t>′</t>
    </r>
    <r>
      <rPr>
        <sz val="11"/>
        <rFont val="Times New Roman"/>
        <family val="1"/>
      </rPr>
      <t>16.3</t>
    </r>
    <r>
      <rPr>
        <sz val="11"/>
        <rFont val="等线"/>
        <family val="3"/>
        <charset val="134"/>
      </rPr>
      <t>″</t>
    </r>
    <phoneticPr fontId="1" type="noConversion"/>
  </si>
  <si>
    <r>
      <t>108°05</t>
    </r>
    <r>
      <rPr>
        <sz val="11"/>
        <rFont val="等线"/>
        <family val="3"/>
        <charset val="134"/>
      </rPr>
      <t>′</t>
    </r>
    <r>
      <rPr>
        <sz val="11"/>
        <rFont val="Times New Roman"/>
        <family val="1"/>
      </rPr>
      <t>26.1</t>
    </r>
    <r>
      <rPr>
        <sz val="11"/>
        <rFont val="等线"/>
        <family val="3"/>
        <charset val="134"/>
      </rPr>
      <t>″</t>
    </r>
    <phoneticPr fontId="1" type="noConversion"/>
  </si>
  <si>
    <r>
      <t>42°43</t>
    </r>
    <r>
      <rPr>
        <sz val="11"/>
        <rFont val="等线"/>
        <family val="2"/>
        <charset val="134"/>
      </rPr>
      <t>′</t>
    </r>
    <phoneticPr fontId="1" type="noConversion"/>
  </si>
  <si>
    <r>
      <t>118°40</t>
    </r>
    <r>
      <rPr>
        <sz val="11"/>
        <rFont val="等线"/>
        <family val="2"/>
        <charset val="134"/>
      </rPr>
      <t>′</t>
    </r>
    <phoneticPr fontId="1" type="noConversion"/>
  </si>
  <si>
    <r>
      <t>41°39.58</t>
    </r>
    <r>
      <rPr>
        <sz val="11"/>
        <rFont val="等线"/>
        <family val="3"/>
        <charset val="134"/>
      </rPr>
      <t>′</t>
    </r>
    <phoneticPr fontId="1" type="noConversion"/>
  </si>
  <si>
    <r>
      <t>108°50.28</t>
    </r>
    <r>
      <rPr>
        <sz val="11"/>
        <rFont val="等线"/>
        <family val="3"/>
        <charset val="134"/>
      </rPr>
      <t>′</t>
    </r>
    <phoneticPr fontId="1" type="noConversion"/>
  </si>
  <si>
    <r>
      <t>119°37</t>
    </r>
    <r>
      <rPr>
        <sz val="11"/>
        <rFont val="等线"/>
        <family val="3"/>
        <charset val="134"/>
      </rPr>
      <t>′</t>
    </r>
    <r>
      <rPr>
        <sz val="11"/>
        <rFont val="Times New Roman"/>
        <family val="1"/>
      </rPr>
      <t>48</t>
    </r>
    <r>
      <rPr>
        <sz val="11"/>
        <rFont val="等线"/>
        <family val="3"/>
        <charset val="134"/>
      </rPr>
      <t>″</t>
    </r>
    <phoneticPr fontId="1" type="noConversion"/>
  </si>
  <si>
    <r>
      <t>117°25</t>
    </r>
    <r>
      <rPr>
        <sz val="11"/>
        <rFont val="等线"/>
        <family val="2"/>
        <charset val="134"/>
      </rPr>
      <t>′</t>
    </r>
    <phoneticPr fontId="1" type="noConversion"/>
  </si>
  <si>
    <r>
      <t>42°53</t>
    </r>
    <r>
      <rPr>
        <sz val="11"/>
        <rFont val="等线"/>
        <family val="3"/>
        <charset val="134"/>
      </rPr>
      <t>′</t>
    </r>
    <r>
      <rPr>
        <sz val="11"/>
        <rFont val="Times New Roman"/>
        <family val="1"/>
      </rPr>
      <t>42</t>
    </r>
    <r>
      <rPr>
        <sz val="11"/>
        <rFont val="等线"/>
        <family val="3"/>
        <charset val="134"/>
      </rPr>
      <t>″</t>
    </r>
    <phoneticPr fontId="1" type="noConversion"/>
  </si>
  <si>
    <r>
      <t>124°20</t>
    </r>
    <r>
      <rPr>
        <sz val="11"/>
        <rFont val="等线"/>
        <family val="3"/>
        <charset val="134"/>
      </rPr>
      <t>′</t>
    </r>
    <r>
      <rPr>
        <sz val="11"/>
        <rFont val="Times New Roman"/>
        <family val="1"/>
      </rPr>
      <t>14</t>
    </r>
    <r>
      <rPr>
        <sz val="11"/>
        <rFont val="等线"/>
        <family val="3"/>
        <charset val="134"/>
      </rPr>
      <t>″</t>
    </r>
    <phoneticPr fontId="1" type="noConversion"/>
  </si>
  <si>
    <r>
      <t>42°55</t>
    </r>
    <r>
      <rPr>
        <sz val="11"/>
        <rFont val="等线"/>
        <family val="3"/>
        <charset val="134"/>
      </rPr>
      <t>′</t>
    </r>
    <r>
      <rPr>
        <sz val="11"/>
        <rFont val="Times New Roman"/>
        <family val="1"/>
      </rPr>
      <t>08</t>
    </r>
    <r>
      <rPr>
        <sz val="11"/>
        <rFont val="等线"/>
        <family val="3"/>
        <charset val="134"/>
      </rPr>
      <t>″</t>
    </r>
    <phoneticPr fontId="1" type="noConversion"/>
  </si>
  <si>
    <r>
      <t>124°24</t>
    </r>
    <r>
      <rPr>
        <sz val="11"/>
        <rFont val="等线"/>
        <family val="3"/>
        <charset val="134"/>
      </rPr>
      <t>′</t>
    </r>
    <r>
      <rPr>
        <sz val="11"/>
        <rFont val="Times New Roman"/>
        <family val="1"/>
      </rPr>
      <t>14</t>
    </r>
    <r>
      <rPr>
        <sz val="11"/>
        <rFont val="等线"/>
        <family val="3"/>
        <charset val="134"/>
      </rPr>
      <t>″</t>
    </r>
    <phoneticPr fontId="1" type="noConversion"/>
  </si>
  <si>
    <r>
      <t>42°53</t>
    </r>
    <r>
      <rPr>
        <sz val="11"/>
        <rFont val="等线"/>
        <family val="3"/>
        <charset val="134"/>
      </rPr>
      <t>′</t>
    </r>
    <r>
      <rPr>
        <sz val="11"/>
        <rFont val="Times New Roman"/>
        <family val="1"/>
      </rPr>
      <t>21</t>
    </r>
    <r>
      <rPr>
        <sz val="11"/>
        <rFont val="等线"/>
        <family val="3"/>
        <charset val="134"/>
      </rPr>
      <t>″</t>
    </r>
    <phoneticPr fontId="1" type="noConversion"/>
  </si>
  <si>
    <r>
      <t>124°21</t>
    </r>
    <r>
      <rPr>
        <sz val="11"/>
        <rFont val="等线"/>
        <family val="3"/>
        <charset val="134"/>
      </rPr>
      <t>′</t>
    </r>
    <r>
      <rPr>
        <sz val="11"/>
        <rFont val="Times New Roman"/>
        <family val="1"/>
      </rPr>
      <t>24</t>
    </r>
    <r>
      <rPr>
        <sz val="11"/>
        <rFont val="等线"/>
        <family val="3"/>
        <charset val="134"/>
      </rPr>
      <t>″</t>
    </r>
    <phoneticPr fontId="1" type="noConversion"/>
  </si>
  <si>
    <r>
      <t>41°35</t>
    </r>
    <r>
      <rPr>
        <sz val="11"/>
        <rFont val="等线"/>
        <family val="3"/>
        <charset val="134"/>
      </rPr>
      <t>′</t>
    </r>
    <r>
      <rPr>
        <sz val="11"/>
        <rFont val="Times New Roman"/>
        <family val="1"/>
      </rPr>
      <t>49</t>
    </r>
    <r>
      <rPr>
        <sz val="11"/>
        <rFont val="等线"/>
        <family val="3"/>
        <charset val="134"/>
      </rPr>
      <t>″</t>
    </r>
    <phoneticPr fontId="1" type="noConversion"/>
  </si>
  <si>
    <r>
      <t>113°08</t>
    </r>
    <r>
      <rPr>
        <sz val="11"/>
        <rFont val="等线"/>
        <family val="3"/>
        <charset val="134"/>
      </rPr>
      <t>′</t>
    </r>
    <r>
      <rPr>
        <sz val="11"/>
        <rFont val="Times New Roman"/>
        <family val="1"/>
      </rPr>
      <t>18</t>
    </r>
    <r>
      <rPr>
        <sz val="11"/>
        <rFont val="等线"/>
        <family val="3"/>
        <charset val="134"/>
      </rPr>
      <t>″</t>
    </r>
    <phoneticPr fontId="1" type="noConversion"/>
  </si>
  <si>
    <r>
      <t>40°56</t>
    </r>
    <r>
      <rPr>
        <sz val="11"/>
        <rFont val="等线"/>
        <family val="3"/>
        <charset val="134"/>
      </rPr>
      <t>′</t>
    </r>
    <r>
      <rPr>
        <sz val="11"/>
        <rFont val="Times New Roman"/>
        <family val="1"/>
      </rPr>
      <t>17</t>
    </r>
    <r>
      <rPr>
        <sz val="11"/>
        <rFont val="等线"/>
        <family val="3"/>
        <charset val="134"/>
      </rPr>
      <t>″</t>
    </r>
    <phoneticPr fontId="1" type="noConversion"/>
  </si>
  <si>
    <r>
      <t>110°32</t>
    </r>
    <r>
      <rPr>
        <sz val="11"/>
        <rFont val="等线"/>
        <family val="3"/>
        <charset val="134"/>
      </rPr>
      <t>′</t>
    </r>
    <r>
      <rPr>
        <sz val="11"/>
        <rFont val="Times New Roman"/>
        <family val="1"/>
      </rPr>
      <t>54</t>
    </r>
    <r>
      <rPr>
        <sz val="11"/>
        <rFont val="等线"/>
        <family val="3"/>
        <charset val="134"/>
      </rPr>
      <t>″</t>
    </r>
    <phoneticPr fontId="1" type="noConversion"/>
  </si>
  <si>
    <r>
      <t>41°32</t>
    </r>
    <r>
      <rPr>
        <sz val="11"/>
        <rFont val="等线"/>
        <family val="3"/>
        <charset val="134"/>
      </rPr>
      <t>′</t>
    </r>
    <r>
      <rPr>
        <sz val="11"/>
        <rFont val="Times New Roman"/>
        <family val="1"/>
      </rPr>
      <t>59</t>
    </r>
    <r>
      <rPr>
        <sz val="11"/>
        <rFont val="等线"/>
        <family val="3"/>
        <charset val="134"/>
      </rPr>
      <t>″</t>
    </r>
    <phoneticPr fontId="1" type="noConversion"/>
  </si>
  <si>
    <r>
      <t>112°57</t>
    </r>
    <r>
      <rPr>
        <sz val="11"/>
        <rFont val="等线"/>
        <family val="3"/>
        <charset val="134"/>
      </rPr>
      <t>′</t>
    </r>
    <r>
      <rPr>
        <sz val="11"/>
        <rFont val="Times New Roman"/>
        <family val="1"/>
      </rPr>
      <t>42</t>
    </r>
    <r>
      <rPr>
        <sz val="11"/>
        <rFont val="等线"/>
        <family val="3"/>
        <charset val="134"/>
      </rPr>
      <t>″</t>
    </r>
    <phoneticPr fontId="1" type="noConversion"/>
  </si>
  <si>
    <r>
      <t>43°28</t>
    </r>
    <r>
      <rPr>
        <sz val="11"/>
        <rFont val="等线"/>
        <family val="3"/>
        <charset val="134"/>
      </rPr>
      <t>′</t>
    </r>
    <phoneticPr fontId="1" type="noConversion"/>
  </si>
  <si>
    <r>
      <t>124°59</t>
    </r>
    <r>
      <rPr>
        <sz val="11"/>
        <rFont val="等线"/>
        <family val="3"/>
        <charset val="134"/>
      </rPr>
      <t>′</t>
    </r>
    <phoneticPr fontId="1" type="noConversion"/>
  </si>
  <si>
    <r>
      <t>123°2</t>
    </r>
    <r>
      <rPr>
        <sz val="11"/>
        <rFont val="等线"/>
        <family val="3"/>
        <charset val="134"/>
      </rPr>
      <t>′</t>
    </r>
    <r>
      <rPr>
        <sz val="11"/>
        <rFont val="Times New Roman"/>
        <family val="1"/>
      </rPr>
      <t>47</t>
    </r>
    <r>
      <rPr>
        <sz val="11"/>
        <rFont val="等线"/>
        <family val="3"/>
        <charset val="134"/>
      </rPr>
      <t>″</t>
    </r>
    <phoneticPr fontId="1" type="noConversion"/>
  </si>
  <si>
    <r>
      <t>42°6</t>
    </r>
    <r>
      <rPr>
        <sz val="11"/>
        <rFont val="等线"/>
        <family val="3"/>
        <charset val="134"/>
      </rPr>
      <t>′</t>
    </r>
    <phoneticPr fontId="1" type="noConversion"/>
  </si>
  <si>
    <r>
      <t>113°17</t>
    </r>
    <r>
      <rPr>
        <sz val="11"/>
        <rFont val="等线"/>
        <family val="3"/>
        <charset val="134"/>
      </rPr>
      <t>′</t>
    </r>
    <phoneticPr fontId="1" type="noConversion"/>
  </si>
  <si>
    <r>
      <t>42°32</t>
    </r>
    <r>
      <rPr>
        <sz val="11"/>
        <rFont val="等线"/>
        <family val="3"/>
        <charset val="134"/>
      </rPr>
      <t>′</t>
    </r>
    <r>
      <rPr>
        <sz val="11"/>
        <rFont val="Times New Roman"/>
        <family val="1"/>
      </rPr>
      <t>41</t>
    </r>
    <r>
      <rPr>
        <sz val="11"/>
        <rFont val="等线"/>
        <family val="3"/>
        <charset val="134"/>
      </rPr>
      <t>″</t>
    </r>
    <phoneticPr fontId="1" type="noConversion"/>
  </si>
  <si>
    <r>
      <t>123°14</t>
    </r>
    <r>
      <rPr>
        <sz val="11"/>
        <rFont val="等线"/>
        <family val="3"/>
        <charset val="134"/>
      </rPr>
      <t>′</t>
    </r>
    <r>
      <rPr>
        <sz val="11"/>
        <rFont val="Times New Roman"/>
        <family val="1"/>
      </rPr>
      <t>27</t>
    </r>
    <r>
      <rPr>
        <sz val="11"/>
        <rFont val="等线"/>
        <family val="3"/>
        <charset val="134"/>
      </rPr>
      <t>″</t>
    </r>
    <phoneticPr fontId="1" type="noConversion"/>
  </si>
  <si>
    <r>
      <t>41°55.104</t>
    </r>
    <r>
      <rPr>
        <sz val="11"/>
        <rFont val="等线"/>
        <family val="3"/>
        <charset val="134"/>
      </rPr>
      <t>′</t>
    </r>
    <phoneticPr fontId="1" type="noConversion"/>
  </si>
  <si>
    <r>
      <t>110°7.255</t>
    </r>
    <r>
      <rPr>
        <sz val="11"/>
        <rFont val="等线"/>
        <family val="3"/>
        <charset val="134"/>
      </rPr>
      <t>′</t>
    </r>
    <phoneticPr fontId="1" type="noConversion"/>
  </si>
  <si>
    <r>
      <t>41°59.242</t>
    </r>
    <r>
      <rPr>
        <sz val="11"/>
        <rFont val="等线"/>
        <family val="3"/>
        <charset val="134"/>
      </rPr>
      <t>′</t>
    </r>
    <phoneticPr fontId="1" type="noConversion"/>
  </si>
  <si>
    <r>
      <t>110°6.978</t>
    </r>
    <r>
      <rPr>
        <sz val="11"/>
        <rFont val="等线"/>
        <family val="3"/>
        <charset val="134"/>
      </rPr>
      <t>′</t>
    </r>
    <phoneticPr fontId="1" type="noConversion"/>
  </si>
  <si>
    <r>
      <t>41°55.900</t>
    </r>
    <r>
      <rPr>
        <sz val="11"/>
        <rFont val="等线"/>
        <family val="3"/>
        <charset val="134"/>
      </rPr>
      <t>′</t>
    </r>
    <phoneticPr fontId="1" type="noConversion"/>
  </si>
  <si>
    <r>
      <t>110°7.345</t>
    </r>
    <r>
      <rPr>
        <sz val="11"/>
        <rFont val="等线"/>
        <family val="3"/>
        <charset val="134"/>
      </rPr>
      <t>′</t>
    </r>
    <phoneticPr fontId="1" type="noConversion"/>
  </si>
  <si>
    <t>basaltic andesite</t>
    <phoneticPr fontId="1" type="noConversion"/>
  </si>
  <si>
    <t>GONGZHULING</t>
    <phoneticPr fontId="1" type="noConversion"/>
  </si>
  <si>
    <t>07D040-1</t>
    <phoneticPr fontId="1" type="noConversion"/>
  </si>
  <si>
    <t>18JC-12</t>
    <phoneticPr fontId="1" type="noConversion"/>
  </si>
  <si>
    <t>35-40</t>
  </si>
  <si>
    <t>35-40</t>
    <phoneticPr fontId="1" type="noConversion"/>
  </si>
  <si>
    <t>mengguyingzi</t>
    <phoneticPr fontId="1" type="noConversion"/>
  </si>
  <si>
    <t>Ailingou</t>
  </si>
  <si>
    <t>Granodiorite porphyry dyke</t>
    <phoneticPr fontId="1" type="noConversion"/>
  </si>
  <si>
    <t>50-55</t>
    <phoneticPr fontId="1" type="noConversion"/>
  </si>
  <si>
    <t>Granodiorite pluton</t>
    <phoneticPr fontId="1" type="noConversion"/>
  </si>
  <si>
    <t>4119-1</t>
    <phoneticPr fontId="1" type="noConversion"/>
  </si>
  <si>
    <t>yongxin</t>
    <phoneticPr fontId="1" type="noConversion"/>
  </si>
  <si>
    <t>HL-1-3</t>
    <phoneticPr fontId="1" type="noConversion"/>
  </si>
  <si>
    <t>30-40</t>
  </si>
  <si>
    <t>30-40</t>
    <phoneticPr fontId="1" type="noConversion"/>
  </si>
  <si>
    <t>5~10</t>
    <phoneticPr fontId="1" type="noConversion"/>
  </si>
  <si>
    <t>10~15</t>
    <phoneticPr fontId="1" type="noConversion"/>
  </si>
  <si>
    <t>20~25</t>
    <phoneticPr fontId="1" type="noConversion"/>
  </si>
  <si>
    <t>15~25</t>
    <phoneticPr fontId="1" type="noConversion"/>
  </si>
  <si>
    <t>55~50</t>
    <phoneticPr fontId="1" type="noConversion"/>
  </si>
  <si>
    <t>monzogranite</t>
    <phoneticPr fontId="1" type="noConversion"/>
  </si>
  <si>
    <t>25-30</t>
  </si>
  <si>
    <t>20-25</t>
  </si>
  <si>
    <t>YQ1694-3</t>
    <phoneticPr fontId="1" type="noConversion"/>
  </si>
  <si>
    <t>biotite granodiorite</t>
  </si>
  <si>
    <t>PM203-10-YQ1</t>
    <phoneticPr fontId="1" type="noConversion"/>
  </si>
  <si>
    <t>dacite</t>
    <phoneticPr fontId="1" type="noConversion"/>
  </si>
  <si>
    <t>13WLT-19.2</t>
    <phoneticPr fontId="1" type="noConversion"/>
  </si>
  <si>
    <t>tonalite</t>
    <phoneticPr fontId="1" type="noConversion"/>
  </si>
  <si>
    <t>15–20</t>
  </si>
  <si>
    <t>35–45</t>
  </si>
  <si>
    <t>14WLT-07.1</t>
    <phoneticPr fontId="1" type="noConversion"/>
  </si>
  <si>
    <t>30–35</t>
  </si>
  <si>
    <t>45–55</t>
  </si>
  <si>
    <t>diorite</t>
    <phoneticPr fontId="1" type="noConversion"/>
  </si>
  <si>
    <t>45-60</t>
  </si>
  <si>
    <t>5~8</t>
    <phoneticPr fontId="1" type="noConversion"/>
  </si>
  <si>
    <t>3~15</t>
    <phoneticPr fontId="1" type="noConversion"/>
  </si>
  <si>
    <t>granodiorite</t>
    <phoneticPr fontId="1" type="noConversion"/>
  </si>
  <si>
    <t>40-55</t>
  </si>
  <si>
    <t>5~15</t>
    <phoneticPr fontId="1" type="noConversion"/>
  </si>
  <si>
    <t>Biotite granite</t>
    <phoneticPr fontId="1" type="noConversion"/>
  </si>
  <si>
    <t>40-50</t>
  </si>
  <si>
    <t>10-20 </t>
  </si>
  <si>
    <t>15-20</t>
  </si>
  <si>
    <t>10~20</t>
    <phoneticPr fontId="1" type="noConversion"/>
  </si>
  <si>
    <t>D322-1</t>
    <phoneticPr fontId="1" type="noConversion"/>
  </si>
  <si>
    <t>50-75</t>
    <phoneticPr fontId="1" type="noConversion"/>
  </si>
  <si>
    <t>5~25</t>
    <phoneticPr fontId="1" type="noConversion"/>
  </si>
  <si>
    <t>0~15</t>
    <phoneticPr fontId="1" type="noConversion"/>
  </si>
  <si>
    <t>quartz diorite</t>
    <phoneticPr fontId="1" type="noConversion"/>
  </si>
  <si>
    <t>8~10</t>
    <phoneticPr fontId="1" type="noConversion"/>
  </si>
  <si>
    <t>21-35YQ1</t>
    <phoneticPr fontId="1" type="noConversion"/>
  </si>
  <si>
    <t>CT11TW1</t>
    <phoneticPr fontId="1" type="noConversion"/>
  </si>
  <si>
    <t>2227YQ1</t>
    <phoneticPr fontId="1" type="noConversion"/>
  </si>
  <si>
    <t>30~40</t>
    <phoneticPr fontId="1" type="noConversion"/>
  </si>
  <si>
    <t>40~55</t>
    <phoneticPr fontId="1" type="noConversion"/>
  </si>
  <si>
    <t>35~55</t>
    <phoneticPr fontId="1" type="noConversion"/>
  </si>
  <si>
    <t>55~70</t>
    <phoneticPr fontId="1" type="noConversion"/>
  </si>
  <si>
    <t>30~45</t>
    <phoneticPr fontId="1" type="noConversion"/>
  </si>
  <si>
    <t>Granodiorite</t>
    <phoneticPr fontId="1" type="noConversion"/>
  </si>
  <si>
    <t>50~55</t>
    <phoneticPr fontId="1" type="noConversion"/>
  </si>
  <si>
    <t>70~75</t>
    <phoneticPr fontId="1" type="noConversion"/>
  </si>
  <si>
    <t>D155-1GS</t>
    <phoneticPr fontId="1" type="noConversion"/>
  </si>
  <si>
    <t>granodiorite porphyry</t>
    <phoneticPr fontId="1" type="noConversion"/>
  </si>
  <si>
    <t>3~5</t>
    <phoneticPr fontId="1" type="noConversion"/>
  </si>
  <si>
    <t>60~65</t>
    <phoneticPr fontId="1" type="noConversion"/>
  </si>
  <si>
    <t>45~50</t>
    <phoneticPr fontId="1" type="noConversion"/>
  </si>
  <si>
    <t>15~20</t>
    <phoneticPr fontId="1" type="noConversion"/>
  </si>
  <si>
    <t>calcium-alkaline sodium-rich type i diorite</t>
    <phoneticPr fontId="1" type="noConversion"/>
  </si>
  <si>
    <t>samp. TD213-1</t>
    <phoneticPr fontId="1" type="noConversion"/>
  </si>
  <si>
    <t>JB6026- 1</t>
    <phoneticPr fontId="1" type="noConversion"/>
  </si>
  <si>
    <t>24~43</t>
    <phoneticPr fontId="1" type="noConversion"/>
  </si>
  <si>
    <t>——</t>
    <phoneticPr fontId="1" type="noConversion"/>
  </si>
  <si>
    <t>Plagioclase (mode fractions,%)</t>
    <phoneticPr fontId="1" type="noConversion"/>
  </si>
  <si>
    <t>Alkali felspar (mode fractions,%)</t>
    <phoneticPr fontId="1" type="noConversion"/>
  </si>
  <si>
    <t>Quartz (mode fractions,%)</t>
    <phoneticPr fontId="1" type="noConversion"/>
  </si>
  <si>
    <t>crust thickess(La/Yb)</t>
  </si>
  <si>
    <t xml:space="preserve"> crust thickess(Sr/Y)</t>
  </si>
  <si>
    <t>this article</t>
  </si>
  <si>
    <t>Profeta et al. 2015</t>
  </si>
  <si>
    <t>Hu et al. 2017</t>
  </si>
  <si>
    <t>Sundell et al. 2021</t>
  </si>
  <si>
    <t>Crust thickness calculation method from Profeta et al. 2015 (Sr/Y)</t>
  </si>
  <si>
    <t>Crust thickness calculation method from Profeta et al. 2015 (La/Yb)</t>
  </si>
  <si>
    <t>Crust thickness calculation method from Hu et al. 2017 (Sr/Y)</t>
  </si>
  <si>
    <t>Crust thickness calculation method from Hu et al. 2017 (La/Yb)</t>
  </si>
  <si>
    <t>Crust thickness calculation method from Sundell et al. 2021 (Sr/Y)</t>
  </si>
  <si>
    <t>Crust thickness calculation method from Sundell et al. 2021 (La/Yb)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</si>
</sst>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Red]\(0.00\)"/>
  </numFmts>
  <fonts count="14">
    <font>
      <sz val="11"/>
      <color theme="1"/>
      <name val="等线"/>
      <family val="2"/>
      <charset val="134"/>
      <scheme val="minor"/>
    </font>
    <font>
      <sz val="9"/>
      <name val="等线"/>
      <family val="2"/>
      <charset val="134"/>
      <scheme val="minor"/>
    </font>
    <font>
      <sz val="11"/>
      <name val="等线"/>
      <family val="2"/>
      <charset val="134"/>
      <scheme val="minor"/>
    </font>
    <font>
      <sz val="11"/>
      <name val="等线"/>
      <family val="3"/>
      <charset val="134"/>
    </font>
    <font>
      <sz val="10"/>
      <name val="AdvOT46dcae81"/>
      <family val="1"/>
    </font>
    <font>
      <sz val="9"/>
      <name val="Times New Roman"/>
      <family val="1"/>
    </font>
    <font>
      <b/>
      <sz val="11"/>
      <name val="Arial"/>
      <family val="2"/>
    </font>
    <font>
      <sz val="11"/>
      <name val="Arial"/>
      <family val="2"/>
    </font>
    <font>
      <sz val="11"/>
      <name val="Times New Roman"/>
      <family val="1"/>
    </font>
    <font>
      <sz val="11"/>
      <name val="等线"/>
      <family val="2"/>
      <charset val="134"/>
    </font>
    <font>
      <sz val="10"/>
      <name val="Times New Roman"/>
      <family val="1"/>
    </font>
    <font>
      <sz val="11.25"/>
      <name val="Arial"/>
      <family val="2"/>
    </font>
    <font>
      <sz val="10"/>
      <name val="Arial"/>
      <family val="2"/>
    </font>
    <font>
      <sz val="11"/>
      <name val="等线"/>
      <family val="3"/>
      <charset val="134"/>
      <scheme val="minor"/>
    </font>
  </fonts>
  <fills count="6">
    <fill>
      <patternFill patternType="none"/>
    </fill>
    <fill>
      <patternFill patternType="gray125"/>
    </fill>
    <fill>
      <patternFill patternType="solid">
        <fgColor theme="9"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6"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5" fillId="0" borderId="0">
      <alignment vertical="center"/>
    </xf>
  </cellStyleXfs>
  <cellXfs count="26">
    <xf numFmtId="0" fontId="0" fillId="0" borderId="0" xfId="0">
      <alignment vertical="center"/>
    </xf>
    <xf numFmtId="0" fontId="2" fillId="0" borderId="0" xfId="0" applyFont="1">
      <alignment vertical="center"/>
    </xf>
    <xf numFmtId="0" fontId="7" fillId="0" borderId="0" xfId="0" applyFont="1" applyAlignment="1">
      <alignment horizontal="left" vertical="center"/>
    </xf>
    <xf numFmtId="0" fontId="8" fillId="0" borderId="0" xfId="0" applyFont="1" applyAlignment="1">
      <alignment horizontal="left" vertical="center"/>
    </xf>
    <xf numFmtId="0" fontId="11" fillId="0" borderId="0" xfId="0" applyFont="1" applyAlignment="1">
      <alignment horizontal="left" vertical="center"/>
    </xf>
    <xf numFmtId="176" fontId="8" fillId="0" borderId="0" xfId="0" applyNumberFormat="1" applyFont="1" applyAlignment="1">
      <alignment horizontal="center" vertical="center"/>
    </xf>
    <xf numFmtId="0" fontId="13" fillId="0" borderId="0" xfId="0" applyFont="1" applyAlignment="1">
      <alignment horizontal="right" vertical="center"/>
    </xf>
    <xf numFmtId="14" fontId="13" fillId="0" borderId="0" xfId="0" applyNumberFormat="1" applyFont="1" applyAlignment="1">
      <alignment horizontal="right" vertical="center"/>
    </xf>
    <xf numFmtId="0" fontId="13" fillId="0" borderId="0" xfId="0" applyFont="1" applyAlignment="1">
      <alignment horizontal="left" vertical="center"/>
    </xf>
    <xf numFmtId="49" fontId="7" fillId="0" borderId="0" xfId="0" applyNumberFormat="1" applyFont="1" applyAlignment="1">
      <alignment horizontal="left" vertical="center"/>
    </xf>
    <xf numFmtId="0" fontId="6" fillId="2" borderId="1" xfId="0" applyFont="1" applyFill="1" applyBorder="1" applyAlignment="1">
      <alignment horizontal="center" vertical="center" wrapText="1"/>
    </xf>
    <xf numFmtId="176" fontId="8" fillId="2" borderId="1" xfId="0" applyNumberFormat="1" applyFont="1" applyFill="1" applyBorder="1" applyAlignment="1">
      <alignment horizontal="center" vertical="center"/>
    </xf>
    <xf numFmtId="176" fontId="8" fillId="3" borderId="1" xfId="0" applyNumberFormat="1" applyFont="1" applyFill="1" applyBorder="1" applyAlignment="1">
      <alignment horizontal="center" vertical="center"/>
    </xf>
    <xf numFmtId="176" fontId="8" fillId="4" borderId="1" xfId="0" applyNumberFormat="1" applyFont="1" applyFill="1" applyBorder="1" applyAlignment="1">
      <alignment horizontal="center" vertical="center"/>
    </xf>
    <xf numFmtId="176" fontId="8" fillId="5" borderId="1" xfId="0" applyNumberFormat="1" applyFont="1" applyFill="1" applyBorder="1" applyAlignment="1">
      <alignment horizontal="center" vertical="center"/>
    </xf>
    <xf numFmtId="0" fontId="6" fillId="3"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6" fillId="0" borderId="0" xfId="0" applyFont="1" applyAlignment="1">
      <alignment horizontal="center" vertical="center"/>
    </xf>
    <xf numFmtId="0" fontId="6" fillId="2" borderId="1" xfId="0" applyFont="1" applyFill="1" applyBorder="1" applyAlignment="1">
      <alignment vertical="center" wrapText="1"/>
    </xf>
  </cellXfs>
  <cellStyles count="2">
    <cellStyle name="常规" xfId="0" builtinId="0"/>
    <cellStyle name="常规 2" xfId="1" xr:uid="{70C9DD15-0B53-4ED5-9D79-F4AF05C906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0" i="0" u="none" strike="noStrike" kern="1200" spc="0" baseline="0">
                <a:solidFill>
                  <a:schemeClr val="tx1">
                    <a:lumMod val="65000"/>
                    <a:lumOff val="35000"/>
                  </a:schemeClr>
                </a:solidFill>
                <a:latin typeface="+mn-lt"/>
                <a:ea typeface="+mn-ea"/>
                <a:cs typeface="+mn-cs"/>
              </a:defRPr>
            </a:pPr>
            <a:r>
              <a:rPr lang="en-US" altLang="zh-CN"/>
              <a:t>Figure</a:t>
            </a:r>
            <a:r>
              <a:rPr lang="en-US" altLang="zh-CN" baseline="0"/>
              <a:t> A</a:t>
            </a:r>
            <a:endParaRPr lang="zh-CN" altLang="en-US"/>
          </a:p>
        </c:rich>
      </c:tx>
      <c:layout>
        <c:manualLayout>
          <c:xMode val="edge"/>
          <c:yMode val="edge"/>
          <c:x val="0.44390266841644788"/>
          <c:y val="3.4324942791762014E-2"/>
        </c:manualLayout>
      </c:layout>
      <c:overlay val="0"/>
      <c:spPr>
        <a:noFill/>
        <a:ln>
          <a:noFill/>
        </a:ln>
        <a:effectLst/>
      </c:spPr>
      <c:txPr>
        <a:bodyPr rot="0" spcFirstLastPara="1" vertOverflow="ellipsis" vert="horz" wrap="square" anchor="ctr" anchorCtr="1"/>
        <a:lstStyle/>
        <a:p>
          <a:pPr algn="ctr">
            <a:defRPr sz="1400" b="0" i="0" u="none" strike="noStrike" kern="1200" spc="0" baseline="0">
              <a:solidFill>
                <a:schemeClr val="tx1">
                  <a:lumMod val="65000"/>
                  <a:lumOff val="35000"/>
                </a:schemeClr>
              </a:solidFill>
              <a:latin typeface="+mn-lt"/>
              <a:ea typeface="+mn-ea"/>
              <a:cs typeface="+mn-cs"/>
            </a:defRPr>
          </a:pPr>
          <a:endParaRPr lang="zh-CN"/>
        </a:p>
      </c:txPr>
    </c:title>
    <c:autoTitleDeleted val="0"/>
    <c:plotArea>
      <c:layout/>
      <c:scatterChart>
        <c:scatterStyle val="lineMarker"/>
        <c:varyColors val="0"/>
        <c:ser>
          <c:idx val="0"/>
          <c:order val="0"/>
          <c:tx>
            <c:strRef>
              <c:f>Sheet2!$B$2</c:f>
              <c:strCache>
                <c:ptCount val="1"/>
                <c:pt idx="0">
                  <c:v>Crust thickness calculation method from Profeta et al. 2015 (Sr/Y)</c:v>
                </c:pt>
              </c:strCache>
            </c:strRef>
          </c:tx>
          <c:spPr>
            <a:ln w="19050" cap="rnd">
              <a:noFill/>
              <a:round/>
            </a:ln>
            <a:effectLst/>
          </c:spPr>
          <c:marker>
            <c:symbol val="circle"/>
            <c:size val="5"/>
            <c:spPr>
              <a:solidFill>
                <a:schemeClr val="accent1"/>
              </a:solidFill>
              <a:ln w="9525">
                <a:solidFill>
                  <a:schemeClr val="accent1"/>
                </a:solidFill>
              </a:ln>
              <a:effectLst/>
            </c:spPr>
          </c:marker>
          <c:xVal>
            <c:numRef>
              <c:f>Sheet2!$A$3:$A$52</c:f>
              <c:numCache>
                <c:formatCode>General</c:formatCode>
                <c:ptCount val="50"/>
                <c:pt idx="0">
                  <c:v>223.3</c:v>
                </c:pt>
                <c:pt idx="1">
                  <c:v>227</c:v>
                </c:pt>
                <c:pt idx="2">
                  <c:v>231</c:v>
                </c:pt>
                <c:pt idx="3">
                  <c:v>241.2</c:v>
                </c:pt>
                <c:pt idx="4">
                  <c:v>243</c:v>
                </c:pt>
                <c:pt idx="5">
                  <c:v>244</c:v>
                </c:pt>
                <c:pt idx="6">
                  <c:v>247</c:v>
                </c:pt>
                <c:pt idx="7">
                  <c:v>249</c:v>
                </c:pt>
                <c:pt idx="8">
                  <c:v>249</c:v>
                </c:pt>
                <c:pt idx="9">
                  <c:v>252</c:v>
                </c:pt>
                <c:pt idx="10">
                  <c:v>258</c:v>
                </c:pt>
                <c:pt idx="11">
                  <c:v>259</c:v>
                </c:pt>
                <c:pt idx="12">
                  <c:v>260</c:v>
                </c:pt>
                <c:pt idx="13">
                  <c:v>262.2</c:v>
                </c:pt>
                <c:pt idx="14">
                  <c:v>262.8</c:v>
                </c:pt>
                <c:pt idx="15">
                  <c:v>263</c:v>
                </c:pt>
                <c:pt idx="16">
                  <c:v>273</c:v>
                </c:pt>
                <c:pt idx="17">
                  <c:v>273.60000000000002</c:v>
                </c:pt>
                <c:pt idx="18">
                  <c:v>275</c:v>
                </c:pt>
                <c:pt idx="19">
                  <c:v>277.89999999999998</c:v>
                </c:pt>
                <c:pt idx="20">
                  <c:v>278.10000000000002</c:v>
                </c:pt>
                <c:pt idx="21">
                  <c:v>279</c:v>
                </c:pt>
                <c:pt idx="22">
                  <c:v>280</c:v>
                </c:pt>
                <c:pt idx="23">
                  <c:v>280.3</c:v>
                </c:pt>
                <c:pt idx="24">
                  <c:v>282.2</c:v>
                </c:pt>
                <c:pt idx="25">
                  <c:v>285</c:v>
                </c:pt>
                <c:pt idx="26">
                  <c:v>285.89999999999998</c:v>
                </c:pt>
                <c:pt idx="27">
                  <c:v>290.60000000000002</c:v>
                </c:pt>
                <c:pt idx="28">
                  <c:v>304</c:v>
                </c:pt>
                <c:pt idx="29">
                  <c:v>306.60000000000002</c:v>
                </c:pt>
                <c:pt idx="30">
                  <c:v>311</c:v>
                </c:pt>
                <c:pt idx="31">
                  <c:v>315</c:v>
                </c:pt>
                <c:pt idx="32">
                  <c:v>315.60000000000002</c:v>
                </c:pt>
                <c:pt idx="33">
                  <c:v>341</c:v>
                </c:pt>
                <c:pt idx="34">
                  <c:v>348</c:v>
                </c:pt>
                <c:pt idx="35">
                  <c:v>348</c:v>
                </c:pt>
                <c:pt idx="36">
                  <c:v>381</c:v>
                </c:pt>
                <c:pt idx="37">
                  <c:v>395</c:v>
                </c:pt>
                <c:pt idx="38">
                  <c:v>401</c:v>
                </c:pt>
                <c:pt idx="39">
                  <c:v>419</c:v>
                </c:pt>
                <c:pt idx="40">
                  <c:v>432.3</c:v>
                </c:pt>
                <c:pt idx="41">
                  <c:v>434</c:v>
                </c:pt>
                <c:pt idx="42">
                  <c:v>434.2</c:v>
                </c:pt>
                <c:pt idx="43">
                  <c:v>436</c:v>
                </c:pt>
                <c:pt idx="44">
                  <c:v>437</c:v>
                </c:pt>
                <c:pt idx="45">
                  <c:v>437.1</c:v>
                </c:pt>
                <c:pt idx="46">
                  <c:v>438</c:v>
                </c:pt>
                <c:pt idx="47">
                  <c:v>440</c:v>
                </c:pt>
                <c:pt idx="48">
                  <c:v>446</c:v>
                </c:pt>
                <c:pt idx="49">
                  <c:v>452</c:v>
                </c:pt>
              </c:numCache>
            </c:numRef>
          </c:xVal>
          <c:yVal>
            <c:numRef>
              <c:f>Sheet2!$B$3:$B$52</c:f>
              <c:numCache>
                <c:formatCode>General</c:formatCode>
                <c:ptCount val="50"/>
                <c:pt idx="0">
                  <c:v>63.572200000000009</c:v>
                </c:pt>
                <c:pt idx="1">
                  <c:v>24.413380281690142</c:v>
                </c:pt>
                <c:pt idx="2">
                  <c:v>80.801807228915649</c:v>
                </c:pt>
                <c:pt idx="3">
                  <c:v>68.711500000000001</c:v>
                </c:pt>
                <c:pt idx="4">
                  <c:v>27.475000000000001</c:v>
                </c:pt>
                <c:pt idx="5">
                  <c:v>39.748055271238492</c:v>
                </c:pt>
                <c:pt idx="6">
                  <c:v>73.65100000000001</c:v>
                </c:pt>
                <c:pt idx="7">
                  <c:v>134.59</c:v>
                </c:pt>
                <c:pt idx="8">
                  <c:v>26.587000000000003</c:v>
                </c:pt>
                <c:pt idx="9">
                  <c:v>92.772448979591843</c:v>
                </c:pt>
                <c:pt idx="10">
                  <c:v>33.136000000000003</c:v>
                </c:pt>
                <c:pt idx="11">
                  <c:v>20.56543624161074</c:v>
                </c:pt>
                <c:pt idx="12">
                  <c:v>88.713700000000003</c:v>
                </c:pt>
                <c:pt idx="13">
                  <c:v>18.151000000000003</c:v>
                </c:pt>
                <c:pt idx="14">
                  <c:v>28.862500000000004</c:v>
                </c:pt>
                <c:pt idx="15">
                  <c:v>26.627894736842109</c:v>
                </c:pt>
                <c:pt idx="16">
                  <c:v>34.616936708860763</c:v>
                </c:pt>
                <c:pt idx="17">
                  <c:v>48.830434782608705</c:v>
                </c:pt>
                <c:pt idx="18">
                  <c:v>23.8675</c:v>
                </c:pt>
                <c:pt idx="19">
                  <c:v>30.435000000000002</c:v>
                </c:pt>
                <c:pt idx="20">
                  <c:v>13.071711229946525</c:v>
                </c:pt>
                <c:pt idx="21">
                  <c:v>78.094827586206904</c:v>
                </c:pt>
                <c:pt idx="22">
                  <c:v>69.793750000000003</c:v>
                </c:pt>
                <c:pt idx="23">
                  <c:v>71.942682926829264</c:v>
                </c:pt>
                <c:pt idx="24">
                  <c:v>92.331647058823521</c:v>
                </c:pt>
                <c:pt idx="25">
                  <c:v>105.58677419354838</c:v>
                </c:pt>
                <c:pt idx="26">
                  <c:v>50.891011235955062</c:v>
                </c:pt>
                <c:pt idx="27">
                  <c:v>65.348200000000006</c:v>
                </c:pt>
                <c:pt idx="28">
                  <c:v>38.797000000000004</c:v>
                </c:pt>
                <c:pt idx="29">
                  <c:v>103.97620000000001</c:v>
                </c:pt>
                <c:pt idx="30">
                  <c:v>80.6995</c:v>
                </c:pt>
                <c:pt idx="31">
                  <c:v>79.411900000000017</c:v>
                </c:pt>
                <c:pt idx="32">
                  <c:v>16.736956521739131</c:v>
                </c:pt>
                <c:pt idx="33">
                  <c:v>44.335007139457403</c:v>
                </c:pt>
                <c:pt idx="34">
                  <c:v>24.460787382614978</c:v>
                </c:pt>
                <c:pt idx="35">
                  <c:v>19.388405533309069</c:v>
                </c:pt>
                <c:pt idx="36">
                  <c:v>93.420803167420829</c:v>
                </c:pt>
                <c:pt idx="37">
                  <c:v>101.46251512451343</c:v>
                </c:pt>
                <c:pt idx="38">
                  <c:v>138.84020280087847</c:v>
                </c:pt>
                <c:pt idx="39">
                  <c:v>24.534328358208956</c:v>
                </c:pt>
                <c:pt idx="40">
                  <c:v>54.897145695364244</c:v>
                </c:pt>
                <c:pt idx="41">
                  <c:v>61.789115035704157</c:v>
                </c:pt>
                <c:pt idx="42">
                  <c:v>70.478187919463096</c:v>
                </c:pt>
                <c:pt idx="43">
                  <c:v>51.685525969619547</c:v>
                </c:pt>
                <c:pt idx="44">
                  <c:v>50.304621848739501</c:v>
                </c:pt>
                <c:pt idx="45">
                  <c:v>56.008015122873346</c:v>
                </c:pt>
                <c:pt idx="46">
                  <c:v>57.754113848336218</c:v>
                </c:pt>
                <c:pt idx="47">
                  <c:v>66.733720930232565</c:v>
                </c:pt>
                <c:pt idx="48">
                  <c:v>39.711073825503362</c:v>
                </c:pt>
                <c:pt idx="49">
                  <c:v>36.741517857142867</c:v>
                </c:pt>
              </c:numCache>
            </c:numRef>
          </c:yVal>
          <c:smooth val="0"/>
          <c:extLst>
            <c:ext xmlns:c16="http://schemas.microsoft.com/office/drawing/2014/chart" uri="{C3380CC4-5D6E-409C-BE32-E72D297353CC}">
              <c16:uniqueId val="{00000000-E674-4EF3-AAA0-BC992DE43D16}"/>
            </c:ext>
          </c:extLst>
        </c:ser>
        <c:ser>
          <c:idx val="1"/>
          <c:order val="1"/>
          <c:tx>
            <c:strRef>
              <c:f>Sheet2!$C$2</c:f>
              <c:strCache>
                <c:ptCount val="1"/>
                <c:pt idx="0">
                  <c:v>Crust thickness calculation method from Profeta et al. 2015 (La/Yb)</c:v>
                </c:pt>
              </c:strCache>
            </c:strRef>
          </c:tx>
          <c:spPr>
            <a:ln w="19050" cap="rnd">
              <a:noFill/>
              <a:round/>
            </a:ln>
            <a:effectLst/>
          </c:spPr>
          <c:marker>
            <c:symbol val="circle"/>
            <c:size val="5"/>
            <c:spPr>
              <a:solidFill>
                <a:schemeClr val="accent2"/>
              </a:solidFill>
              <a:ln w="9525">
                <a:solidFill>
                  <a:schemeClr val="accent2"/>
                </a:solidFill>
              </a:ln>
              <a:effectLst/>
            </c:spPr>
          </c:marker>
          <c:xVal>
            <c:numRef>
              <c:f>Sheet2!$A$3:$A$52</c:f>
              <c:numCache>
                <c:formatCode>General</c:formatCode>
                <c:ptCount val="50"/>
                <c:pt idx="0">
                  <c:v>223.3</c:v>
                </c:pt>
                <c:pt idx="1">
                  <c:v>227</c:v>
                </c:pt>
                <c:pt idx="2">
                  <c:v>231</c:v>
                </c:pt>
                <c:pt idx="3">
                  <c:v>241.2</c:v>
                </c:pt>
                <c:pt idx="4">
                  <c:v>243</c:v>
                </c:pt>
                <c:pt idx="5">
                  <c:v>244</c:v>
                </c:pt>
                <c:pt idx="6">
                  <c:v>247</c:v>
                </c:pt>
                <c:pt idx="7">
                  <c:v>249</c:v>
                </c:pt>
                <c:pt idx="8">
                  <c:v>249</c:v>
                </c:pt>
                <c:pt idx="9">
                  <c:v>252</c:v>
                </c:pt>
                <c:pt idx="10">
                  <c:v>258</c:v>
                </c:pt>
                <c:pt idx="11">
                  <c:v>259</c:v>
                </c:pt>
                <c:pt idx="12">
                  <c:v>260</c:v>
                </c:pt>
                <c:pt idx="13">
                  <c:v>262.2</c:v>
                </c:pt>
                <c:pt idx="14">
                  <c:v>262.8</c:v>
                </c:pt>
                <c:pt idx="15">
                  <c:v>263</c:v>
                </c:pt>
                <c:pt idx="16">
                  <c:v>273</c:v>
                </c:pt>
                <c:pt idx="17">
                  <c:v>273.60000000000002</c:v>
                </c:pt>
                <c:pt idx="18">
                  <c:v>275</c:v>
                </c:pt>
                <c:pt idx="19">
                  <c:v>277.89999999999998</c:v>
                </c:pt>
                <c:pt idx="20">
                  <c:v>278.10000000000002</c:v>
                </c:pt>
                <c:pt idx="21">
                  <c:v>279</c:v>
                </c:pt>
                <c:pt idx="22">
                  <c:v>280</c:v>
                </c:pt>
                <c:pt idx="23">
                  <c:v>280.3</c:v>
                </c:pt>
                <c:pt idx="24">
                  <c:v>282.2</c:v>
                </c:pt>
                <c:pt idx="25">
                  <c:v>285</c:v>
                </c:pt>
                <c:pt idx="26">
                  <c:v>285.89999999999998</c:v>
                </c:pt>
                <c:pt idx="27">
                  <c:v>290.60000000000002</c:v>
                </c:pt>
                <c:pt idx="28">
                  <c:v>304</c:v>
                </c:pt>
                <c:pt idx="29">
                  <c:v>306.60000000000002</c:v>
                </c:pt>
                <c:pt idx="30">
                  <c:v>311</c:v>
                </c:pt>
                <c:pt idx="31">
                  <c:v>315</c:v>
                </c:pt>
                <c:pt idx="32">
                  <c:v>315.60000000000002</c:v>
                </c:pt>
                <c:pt idx="33">
                  <c:v>341</c:v>
                </c:pt>
                <c:pt idx="34">
                  <c:v>348</c:v>
                </c:pt>
                <c:pt idx="35">
                  <c:v>348</c:v>
                </c:pt>
                <c:pt idx="36">
                  <c:v>381</c:v>
                </c:pt>
                <c:pt idx="37">
                  <c:v>395</c:v>
                </c:pt>
                <c:pt idx="38">
                  <c:v>401</c:v>
                </c:pt>
                <c:pt idx="39">
                  <c:v>419</c:v>
                </c:pt>
                <c:pt idx="40">
                  <c:v>432.3</c:v>
                </c:pt>
                <c:pt idx="41">
                  <c:v>434</c:v>
                </c:pt>
                <c:pt idx="42">
                  <c:v>434.2</c:v>
                </c:pt>
                <c:pt idx="43">
                  <c:v>436</c:v>
                </c:pt>
                <c:pt idx="44">
                  <c:v>437</c:v>
                </c:pt>
                <c:pt idx="45">
                  <c:v>437.1</c:v>
                </c:pt>
                <c:pt idx="46">
                  <c:v>438</c:v>
                </c:pt>
                <c:pt idx="47">
                  <c:v>440</c:v>
                </c:pt>
                <c:pt idx="48">
                  <c:v>446</c:v>
                </c:pt>
                <c:pt idx="49">
                  <c:v>452</c:v>
                </c:pt>
              </c:numCache>
            </c:numRef>
          </c:xVal>
          <c:yVal>
            <c:numRef>
              <c:f>Sheet2!$C$3:$C$52</c:f>
              <c:numCache>
                <c:formatCode>General</c:formatCode>
                <c:ptCount val="50"/>
                <c:pt idx="0">
                  <c:v>55.672638209443392</c:v>
                </c:pt>
                <c:pt idx="1">
                  <c:v>46.938792639459365</c:v>
                </c:pt>
                <c:pt idx="2">
                  <c:v>59.538410670284698</c:v>
                </c:pt>
                <c:pt idx="3">
                  <c:v>55.352872613444354</c:v>
                </c:pt>
                <c:pt idx="4">
                  <c:v>61.889512868995716</c:v>
                </c:pt>
                <c:pt idx="5">
                  <c:v>56.508300410280178</c:v>
                </c:pt>
                <c:pt idx="6">
                  <c:v>73.158967198328284</c:v>
                </c:pt>
                <c:pt idx="7">
                  <c:v>75.657636507813763</c:v>
                </c:pt>
                <c:pt idx="8">
                  <c:v>59.864866511620761</c:v>
                </c:pt>
                <c:pt idx="9">
                  <c:v>72.01229251515511</c:v>
                </c:pt>
                <c:pt idx="10">
                  <c:v>62.101725153975011</c:v>
                </c:pt>
                <c:pt idx="11">
                  <c:v>42.866125091356501</c:v>
                </c:pt>
                <c:pt idx="12">
                  <c:v>67.538146192884341</c:v>
                </c:pt>
                <c:pt idx="13">
                  <c:v>64.631597190928261</c:v>
                </c:pt>
                <c:pt idx="14">
                  <c:v>45.565968615403399</c:v>
                </c:pt>
                <c:pt idx="15">
                  <c:v>44.669854447065354</c:v>
                </c:pt>
                <c:pt idx="16">
                  <c:v>51.687843117177295</c:v>
                </c:pt>
                <c:pt idx="17">
                  <c:v>53.81670782477449</c:v>
                </c:pt>
                <c:pt idx="18">
                  <c:v>45.895112595404989</c:v>
                </c:pt>
                <c:pt idx="19">
                  <c:v>55.044579001723257</c:v>
                </c:pt>
                <c:pt idx="21">
                  <c:v>37.39206560359537</c:v>
                </c:pt>
                <c:pt idx="22">
                  <c:v>64.550846889733464</c:v>
                </c:pt>
                <c:pt idx="23">
                  <c:v>57.914709982641931</c:v>
                </c:pt>
                <c:pt idx="24">
                  <c:v>65.658440765427201</c:v>
                </c:pt>
                <c:pt idx="25">
                  <c:v>70.239532538860729</c:v>
                </c:pt>
                <c:pt idx="26">
                  <c:v>55.593146148384726</c:v>
                </c:pt>
                <c:pt idx="27">
                  <c:v>48.560062106558114</c:v>
                </c:pt>
                <c:pt idx="28">
                  <c:v>66.158708100046567</c:v>
                </c:pt>
                <c:pt idx="29">
                  <c:v>60.481348972144609</c:v>
                </c:pt>
                <c:pt idx="30">
                  <c:v>65.954137973464242</c:v>
                </c:pt>
                <c:pt idx="31">
                  <c:v>58.014449033658956</c:v>
                </c:pt>
                <c:pt idx="32">
                  <c:v>51.145154326160579</c:v>
                </c:pt>
                <c:pt idx="33">
                  <c:v>36.726894340441007</c:v>
                </c:pt>
                <c:pt idx="34">
                  <c:v>30.487080914891582</c:v>
                </c:pt>
                <c:pt idx="36">
                  <c:v>53.3918923525925</c:v>
                </c:pt>
                <c:pt idx="37">
                  <c:v>58.67126169881314</c:v>
                </c:pt>
                <c:pt idx="38">
                  <c:v>59.72262746736881</c:v>
                </c:pt>
                <c:pt idx="39">
                  <c:v>43.592164428585662</c:v>
                </c:pt>
                <c:pt idx="40">
                  <c:v>47.970899038349131</c:v>
                </c:pt>
                <c:pt idx="41">
                  <c:v>53.043641008748267</c:v>
                </c:pt>
                <c:pt idx="42">
                  <c:v>43.316329026660888</c:v>
                </c:pt>
                <c:pt idx="43">
                  <c:v>45.009612499649911</c:v>
                </c:pt>
                <c:pt idx="44">
                  <c:v>47.343764917117092</c:v>
                </c:pt>
                <c:pt idx="45">
                  <c:v>48.048247113245786</c:v>
                </c:pt>
                <c:pt idx="46">
                  <c:v>52.067325109282962</c:v>
                </c:pt>
                <c:pt idx="47">
                  <c:v>52.128252330681434</c:v>
                </c:pt>
                <c:pt idx="48">
                  <c:v>46.170579264678466</c:v>
                </c:pt>
                <c:pt idx="49">
                  <c:v>47.59287917955308</c:v>
                </c:pt>
              </c:numCache>
            </c:numRef>
          </c:yVal>
          <c:smooth val="0"/>
          <c:extLst>
            <c:ext xmlns:c16="http://schemas.microsoft.com/office/drawing/2014/chart" uri="{C3380CC4-5D6E-409C-BE32-E72D297353CC}">
              <c16:uniqueId val="{00000001-E674-4EF3-AAA0-BC992DE43D16}"/>
            </c:ext>
          </c:extLst>
        </c:ser>
        <c:dLbls>
          <c:showLegendKey val="0"/>
          <c:showVal val="0"/>
          <c:showCatName val="0"/>
          <c:showSerName val="0"/>
          <c:showPercent val="0"/>
          <c:showBubbleSize val="0"/>
        </c:dLbls>
        <c:axId val="533642312"/>
        <c:axId val="533644112"/>
      </c:scatterChart>
      <c:valAx>
        <c:axId val="533642312"/>
        <c:scaling>
          <c:orientation val="minMax"/>
          <c:min val="20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533644112"/>
        <c:crosses val="autoZero"/>
        <c:crossBetween val="midCat"/>
      </c:valAx>
      <c:valAx>
        <c:axId val="533644112"/>
        <c:scaling>
          <c:orientation val="minMax"/>
        </c:scaling>
        <c:delete val="0"/>
        <c:axPos val="l"/>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533642312"/>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zh-CN"/>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ltLang="zh-CN"/>
              <a:t>Figure B</a:t>
            </a:r>
            <a:endParaRPr lang="zh-CN" alt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zh-CN"/>
        </a:p>
      </c:txPr>
    </c:title>
    <c:autoTitleDeleted val="0"/>
    <c:plotArea>
      <c:layout>
        <c:manualLayout>
          <c:layoutTarget val="inner"/>
          <c:xMode val="edge"/>
          <c:yMode val="edge"/>
          <c:x val="7.0841826706813479E-2"/>
          <c:y val="0.11720386784850928"/>
          <c:w val="0.88067644400857514"/>
          <c:h val="0.60298749421028253"/>
        </c:manualLayout>
      </c:layout>
      <c:scatterChart>
        <c:scatterStyle val="lineMarker"/>
        <c:varyColors val="0"/>
        <c:ser>
          <c:idx val="0"/>
          <c:order val="0"/>
          <c:tx>
            <c:strRef>
              <c:f>Sheet2!$G$2</c:f>
              <c:strCache>
                <c:ptCount val="1"/>
                <c:pt idx="0">
                  <c:v>Crust thickness calculation method from Hu et al. 2017 (Sr/Y)</c:v>
                </c:pt>
              </c:strCache>
            </c:strRef>
          </c:tx>
          <c:spPr>
            <a:ln w="19050" cap="rnd">
              <a:noFill/>
              <a:round/>
            </a:ln>
            <a:effectLst/>
          </c:spPr>
          <c:marker>
            <c:symbol val="circle"/>
            <c:size val="5"/>
            <c:spPr>
              <a:solidFill>
                <a:schemeClr val="accent1"/>
              </a:solidFill>
              <a:ln w="9525">
                <a:solidFill>
                  <a:schemeClr val="accent1"/>
                </a:solidFill>
              </a:ln>
              <a:effectLst/>
            </c:spPr>
          </c:marker>
          <c:xVal>
            <c:numRef>
              <c:f>Sheet2!$F$3:$F$52</c:f>
              <c:numCache>
                <c:formatCode>General</c:formatCode>
                <c:ptCount val="50"/>
                <c:pt idx="0">
                  <c:v>223.3</c:v>
                </c:pt>
                <c:pt idx="1">
                  <c:v>227</c:v>
                </c:pt>
                <c:pt idx="2">
                  <c:v>231</c:v>
                </c:pt>
                <c:pt idx="3">
                  <c:v>241.2</c:v>
                </c:pt>
                <c:pt idx="4">
                  <c:v>243</c:v>
                </c:pt>
                <c:pt idx="5">
                  <c:v>244</c:v>
                </c:pt>
                <c:pt idx="6">
                  <c:v>247</c:v>
                </c:pt>
                <c:pt idx="7">
                  <c:v>249</c:v>
                </c:pt>
                <c:pt idx="8">
                  <c:v>249</c:v>
                </c:pt>
                <c:pt idx="9">
                  <c:v>252</c:v>
                </c:pt>
                <c:pt idx="10">
                  <c:v>258</c:v>
                </c:pt>
                <c:pt idx="11">
                  <c:v>259</c:v>
                </c:pt>
                <c:pt idx="12">
                  <c:v>260</c:v>
                </c:pt>
                <c:pt idx="13">
                  <c:v>262.2</c:v>
                </c:pt>
                <c:pt idx="14">
                  <c:v>262.8</c:v>
                </c:pt>
                <c:pt idx="15">
                  <c:v>263</c:v>
                </c:pt>
                <c:pt idx="16">
                  <c:v>273</c:v>
                </c:pt>
                <c:pt idx="17">
                  <c:v>273.60000000000002</c:v>
                </c:pt>
                <c:pt idx="18">
                  <c:v>275</c:v>
                </c:pt>
                <c:pt idx="19">
                  <c:v>277.89999999999998</c:v>
                </c:pt>
                <c:pt idx="20">
                  <c:v>278.10000000000002</c:v>
                </c:pt>
                <c:pt idx="21">
                  <c:v>279</c:v>
                </c:pt>
                <c:pt idx="22">
                  <c:v>280</c:v>
                </c:pt>
                <c:pt idx="23">
                  <c:v>280.3</c:v>
                </c:pt>
                <c:pt idx="24">
                  <c:v>282.2</c:v>
                </c:pt>
                <c:pt idx="25">
                  <c:v>285</c:v>
                </c:pt>
                <c:pt idx="26">
                  <c:v>285.89999999999998</c:v>
                </c:pt>
                <c:pt idx="27">
                  <c:v>290.60000000000002</c:v>
                </c:pt>
                <c:pt idx="28">
                  <c:v>304</c:v>
                </c:pt>
                <c:pt idx="29">
                  <c:v>306.60000000000002</c:v>
                </c:pt>
                <c:pt idx="30">
                  <c:v>311</c:v>
                </c:pt>
                <c:pt idx="31">
                  <c:v>315</c:v>
                </c:pt>
                <c:pt idx="32">
                  <c:v>315.60000000000002</c:v>
                </c:pt>
                <c:pt idx="33">
                  <c:v>341</c:v>
                </c:pt>
                <c:pt idx="34">
                  <c:v>348</c:v>
                </c:pt>
                <c:pt idx="35">
                  <c:v>348</c:v>
                </c:pt>
                <c:pt idx="36">
                  <c:v>381</c:v>
                </c:pt>
                <c:pt idx="37">
                  <c:v>395</c:v>
                </c:pt>
                <c:pt idx="38">
                  <c:v>401</c:v>
                </c:pt>
                <c:pt idx="39">
                  <c:v>419</c:v>
                </c:pt>
                <c:pt idx="40">
                  <c:v>432.3</c:v>
                </c:pt>
                <c:pt idx="41">
                  <c:v>434</c:v>
                </c:pt>
                <c:pt idx="42">
                  <c:v>434.2</c:v>
                </c:pt>
                <c:pt idx="43">
                  <c:v>436</c:v>
                </c:pt>
                <c:pt idx="44">
                  <c:v>437</c:v>
                </c:pt>
                <c:pt idx="45">
                  <c:v>437.1</c:v>
                </c:pt>
                <c:pt idx="46">
                  <c:v>438</c:v>
                </c:pt>
                <c:pt idx="47">
                  <c:v>440</c:v>
                </c:pt>
                <c:pt idx="48">
                  <c:v>446</c:v>
                </c:pt>
                <c:pt idx="49">
                  <c:v>452</c:v>
                </c:pt>
              </c:numCache>
            </c:numRef>
          </c:xVal>
          <c:yVal>
            <c:numRef>
              <c:f>Sheet2!$G$3:$G$52</c:f>
              <c:numCache>
                <c:formatCode>General</c:formatCode>
                <c:ptCount val="50"/>
                <c:pt idx="0">
                  <c:v>61.713400000000007</c:v>
                </c:pt>
                <c:pt idx="1">
                  <c:v>38.076995305164317</c:v>
                </c:pt>
                <c:pt idx="2">
                  <c:v>72.11325301204819</c:v>
                </c:pt>
                <c:pt idx="3">
                  <c:v>64.8155</c:v>
                </c:pt>
                <c:pt idx="4">
                  <c:v>39.924999999999997</c:v>
                </c:pt>
                <c:pt idx="5">
                  <c:v>47.333060388945754</c:v>
                </c:pt>
                <c:pt idx="6">
                  <c:v>67.796999999999997</c:v>
                </c:pt>
                <c:pt idx="7">
                  <c:v>104.58000000000001</c:v>
                </c:pt>
                <c:pt idx="8">
                  <c:v>39.388999999999996</c:v>
                </c:pt>
                <c:pt idx="9">
                  <c:v>79.338775510204087</c:v>
                </c:pt>
                <c:pt idx="10">
                  <c:v>43.341999999999999</c:v>
                </c:pt>
                <c:pt idx="11">
                  <c:v>35.754362416107384</c:v>
                </c:pt>
                <c:pt idx="12">
                  <c:v>76.888900000000007</c:v>
                </c:pt>
                <c:pt idx="13">
                  <c:v>34.296999999999997</c:v>
                </c:pt>
                <c:pt idx="14">
                  <c:v>40.762500000000003</c:v>
                </c:pt>
                <c:pt idx="15">
                  <c:v>39.413684210526313</c:v>
                </c:pt>
                <c:pt idx="16">
                  <c:v>44.235898734177212</c:v>
                </c:pt>
                <c:pt idx="17">
                  <c:v>52.815217391304344</c:v>
                </c:pt>
                <c:pt idx="18">
                  <c:v>37.747500000000002</c:v>
                </c:pt>
                <c:pt idx="19">
                  <c:v>41.711666666666666</c:v>
                </c:pt>
                <c:pt idx="20">
                  <c:v>31.231122994652406</c:v>
                </c:pt>
                <c:pt idx="21">
                  <c:v>70.479310344827596</c:v>
                </c:pt>
                <c:pt idx="22">
                  <c:v>65.46875</c:v>
                </c:pt>
                <c:pt idx="23">
                  <c:v>66.765853658536585</c:v>
                </c:pt>
                <c:pt idx="24">
                  <c:v>79.072705882352935</c:v>
                </c:pt>
                <c:pt idx="25">
                  <c:v>87.073548387096764</c:v>
                </c:pt>
                <c:pt idx="26">
                  <c:v>54.05898876404494</c:v>
                </c:pt>
                <c:pt idx="27">
                  <c:v>62.785399999999996</c:v>
                </c:pt>
                <c:pt idx="28">
                  <c:v>46.759</c:v>
                </c:pt>
                <c:pt idx="29">
                  <c:v>86.101399999999998</c:v>
                </c:pt>
                <c:pt idx="30">
                  <c:v>72.051500000000004</c:v>
                </c:pt>
                <c:pt idx="31">
                  <c:v>71.274300000000011</c:v>
                </c:pt>
                <c:pt idx="32">
                  <c:v>33.443478260869568</c:v>
                </c:pt>
                <c:pt idx="33">
                  <c:v>50.101761066158971</c:v>
                </c:pt>
                <c:pt idx="34">
                  <c:v>38.105610402118948</c:v>
                </c:pt>
                <c:pt idx="35">
                  <c:v>35.043902439024393</c:v>
                </c:pt>
                <c:pt idx="36">
                  <c:v>79.73012443438914</c:v>
                </c:pt>
                <c:pt idx="37">
                  <c:v>84.584130750832429</c:v>
                </c:pt>
                <c:pt idx="38">
                  <c:v>107.14543772665638</c:v>
                </c:pt>
                <c:pt idx="39">
                  <c:v>38.15</c:v>
                </c:pt>
                <c:pt idx="40">
                  <c:v>56.4771059602649</c:v>
                </c:pt>
                <c:pt idx="41">
                  <c:v>60.637123490019619</c:v>
                </c:pt>
                <c:pt idx="42">
                  <c:v>65.881879194630869</c:v>
                </c:pt>
                <c:pt idx="43">
                  <c:v>54.538560720400987</c:v>
                </c:pt>
                <c:pt idx="44">
                  <c:v>53.705042016806722</c:v>
                </c:pt>
                <c:pt idx="45">
                  <c:v>57.14763074984247</c:v>
                </c:pt>
                <c:pt idx="46">
                  <c:v>58.201582232779515</c:v>
                </c:pt>
                <c:pt idx="47">
                  <c:v>63.621705426356598</c:v>
                </c:pt>
                <c:pt idx="48">
                  <c:v>47.310738255033556</c:v>
                </c:pt>
                <c:pt idx="49">
                  <c:v>45.518303571428575</c:v>
                </c:pt>
              </c:numCache>
            </c:numRef>
          </c:yVal>
          <c:smooth val="0"/>
          <c:extLst>
            <c:ext xmlns:c16="http://schemas.microsoft.com/office/drawing/2014/chart" uri="{C3380CC4-5D6E-409C-BE32-E72D297353CC}">
              <c16:uniqueId val="{00000000-951A-49C2-9F2A-EB75F9A182C8}"/>
            </c:ext>
          </c:extLst>
        </c:ser>
        <c:ser>
          <c:idx val="1"/>
          <c:order val="1"/>
          <c:tx>
            <c:strRef>
              <c:f>Sheet2!$H$2</c:f>
              <c:strCache>
                <c:ptCount val="1"/>
                <c:pt idx="0">
                  <c:v>Crust thickness calculation method from Hu et al. 2017 (La/Yb)</c:v>
                </c:pt>
              </c:strCache>
            </c:strRef>
          </c:tx>
          <c:spPr>
            <a:ln w="19050" cap="rnd">
              <a:noFill/>
              <a:round/>
            </a:ln>
            <a:effectLst/>
          </c:spPr>
          <c:marker>
            <c:symbol val="circle"/>
            <c:size val="5"/>
            <c:spPr>
              <a:solidFill>
                <a:schemeClr val="accent2"/>
              </a:solidFill>
              <a:ln w="9525">
                <a:solidFill>
                  <a:schemeClr val="accent2"/>
                </a:solidFill>
              </a:ln>
              <a:effectLst/>
            </c:spPr>
          </c:marker>
          <c:xVal>
            <c:numRef>
              <c:f>Sheet2!$F$3:$F$52</c:f>
              <c:numCache>
                <c:formatCode>General</c:formatCode>
                <c:ptCount val="50"/>
                <c:pt idx="0">
                  <c:v>223.3</c:v>
                </c:pt>
                <c:pt idx="1">
                  <c:v>227</c:v>
                </c:pt>
                <c:pt idx="2">
                  <c:v>231</c:v>
                </c:pt>
                <c:pt idx="3">
                  <c:v>241.2</c:v>
                </c:pt>
                <c:pt idx="4">
                  <c:v>243</c:v>
                </c:pt>
                <c:pt idx="5">
                  <c:v>244</c:v>
                </c:pt>
                <c:pt idx="6">
                  <c:v>247</c:v>
                </c:pt>
                <c:pt idx="7">
                  <c:v>249</c:v>
                </c:pt>
                <c:pt idx="8">
                  <c:v>249</c:v>
                </c:pt>
                <c:pt idx="9">
                  <c:v>252</c:v>
                </c:pt>
                <c:pt idx="10">
                  <c:v>258</c:v>
                </c:pt>
                <c:pt idx="11">
                  <c:v>259</c:v>
                </c:pt>
                <c:pt idx="12">
                  <c:v>260</c:v>
                </c:pt>
                <c:pt idx="13">
                  <c:v>262.2</c:v>
                </c:pt>
                <c:pt idx="14">
                  <c:v>262.8</c:v>
                </c:pt>
                <c:pt idx="15">
                  <c:v>263</c:v>
                </c:pt>
                <c:pt idx="16">
                  <c:v>273</c:v>
                </c:pt>
                <c:pt idx="17">
                  <c:v>273.60000000000002</c:v>
                </c:pt>
                <c:pt idx="18">
                  <c:v>275</c:v>
                </c:pt>
                <c:pt idx="19">
                  <c:v>277.89999999999998</c:v>
                </c:pt>
                <c:pt idx="20">
                  <c:v>278.10000000000002</c:v>
                </c:pt>
                <c:pt idx="21">
                  <c:v>279</c:v>
                </c:pt>
                <c:pt idx="22">
                  <c:v>280</c:v>
                </c:pt>
                <c:pt idx="23">
                  <c:v>280.3</c:v>
                </c:pt>
                <c:pt idx="24">
                  <c:v>282.2</c:v>
                </c:pt>
                <c:pt idx="25">
                  <c:v>285</c:v>
                </c:pt>
                <c:pt idx="26">
                  <c:v>285.89999999999998</c:v>
                </c:pt>
                <c:pt idx="27">
                  <c:v>290.60000000000002</c:v>
                </c:pt>
                <c:pt idx="28">
                  <c:v>304</c:v>
                </c:pt>
                <c:pt idx="29">
                  <c:v>306.60000000000002</c:v>
                </c:pt>
                <c:pt idx="30">
                  <c:v>311</c:v>
                </c:pt>
                <c:pt idx="31">
                  <c:v>315</c:v>
                </c:pt>
                <c:pt idx="32">
                  <c:v>315.60000000000002</c:v>
                </c:pt>
                <c:pt idx="33">
                  <c:v>341</c:v>
                </c:pt>
                <c:pt idx="34">
                  <c:v>348</c:v>
                </c:pt>
                <c:pt idx="35">
                  <c:v>348</c:v>
                </c:pt>
                <c:pt idx="36">
                  <c:v>381</c:v>
                </c:pt>
                <c:pt idx="37">
                  <c:v>395</c:v>
                </c:pt>
                <c:pt idx="38">
                  <c:v>401</c:v>
                </c:pt>
                <c:pt idx="39">
                  <c:v>419</c:v>
                </c:pt>
                <c:pt idx="40">
                  <c:v>432.3</c:v>
                </c:pt>
                <c:pt idx="41">
                  <c:v>434</c:v>
                </c:pt>
                <c:pt idx="42">
                  <c:v>434.2</c:v>
                </c:pt>
                <c:pt idx="43">
                  <c:v>436</c:v>
                </c:pt>
                <c:pt idx="44">
                  <c:v>437</c:v>
                </c:pt>
                <c:pt idx="45">
                  <c:v>437.1</c:v>
                </c:pt>
                <c:pt idx="46">
                  <c:v>438</c:v>
                </c:pt>
                <c:pt idx="47">
                  <c:v>440</c:v>
                </c:pt>
                <c:pt idx="48">
                  <c:v>446</c:v>
                </c:pt>
                <c:pt idx="49">
                  <c:v>452</c:v>
                </c:pt>
              </c:numCache>
            </c:numRef>
          </c:xVal>
          <c:yVal>
            <c:numRef>
              <c:f>Sheet2!$H$3:$H$52</c:f>
              <c:numCache>
                <c:formatCode>General</c:formatCode>
                <c:ptCount val="50"/>
                <c:pt idx="0">
                  <c:v>42.147566977903637</c:v>
                </c:pt>
                <c:pt idx="1">
                  <c:v>30.745958428366233</c:v>
                </c:pt>
                <c:pt idx="2">
                  <c:v>47.19414399680268</c:v>
                </c:pt>
                <c:pt idx="3">
                  <c:v>41.730128619968809</c:v>
                </c:pt>
                <c:pt idx="4">
                  <c:v>50.263393013729001</c:v>
                </c:pt>
                <c:pt idx="5">
                  <c:v>43.238483140462193</c:v>
                </c:pt>
                <c:pt idx="6">
                  <c:v>64.975114877867099</c:v>
                </c:pt>
                <c:pt idx="7">
                  <c:v>68.23700554598301</c:v>
                </c:pt>
                <c:pt idx="8">
                  <c:v>47.620316143058126</c:v>
                </c:pt>
                <c:pt idx="9">
                  <c:v>63.478187119476566</c:v>
                </c:pt>
                <c:pt idx="10">
                  <c:v>50.540425780492384</c:v>
                </c:pt>
                <c:pt idx="11">
                  <c:v>25.429289984461263</c:v>
                </c:pt>
                <c:pt idx="12">
                  <c:v>57.637407757038481</c:v>
                </c:pt>
                <c:pt idx="13">
                  <c:v>53.843050084372152</c:v>
                </c:pt>
                <c:pt idx="14">
                  <c:v>28.953803757864595</c:v>
                </c:pt>
                <c:pt idx="15">
                  <c:v>27.783970506152624</c:v>
                </c:pt>
                <c:pt idx="16">
                  <c:v>36.945611730575067</c:v>
                </c:pt>
                <c:pt idx="17">
                  <c:v>39.724740564083056</c:v>
                </c:pt>
                <c:pt idx="18">
                  <c:v>29.383485137772684</c:v>
                </c:pt>
                <c:pt idx="19">
                  <c:v>41.327666376847944</c:v>
                </c:pt>
                <c:pt idx="21">
                  <c:v>18.283172852412193</c:v>
                </c:pt>
                <c:pt idx="22">
                  <c:v>53.737634512605631</c:v>
                </c:pt>
                <c:pt idx="23">
                  <c:v>45.074482102878058</c:v>
                </c:pt>
                <c:pt idx="24">
                  <c:v>55.183544186796055</c:v>
                </c:pt>
                <c:pt idx="25">
                  <c:v>61.163935609069711</c:v>
                </c:pt>
                <c:pt idx="26">
                  <c:v>42.043793977141902</c:v>
                </c:pt>
                <c:pt idx="27">
                  <c:v>32.862446482689691</c:v>
                </c:pt>
                <c:pt idx="28">
                  <c:v>55.836618742986175</c:v>
                </c:pt>
                <c:pt idx="29">
                  <c:v>48.42510386642995</c:v>
                </c:pt>
                <c:pt idx="30">
                  <c:v>55.569562440521089</c:v>
                </c:pt>
                <c:pt idx="31">
                  <c:v>45.204686559515885</c:v>
                </c:pt>
                <c:pt idx="32">
                  <c:v>36.237158036287262</c:v>
                </c:pt>
                <c:pt idx="33">
                  <c:v>17.41482427673418</c:v>
                </c:pt>
                <c:pt idx="34">
                  <c:v>9.2690528029671242</c:v>
                </c:pt>
                <c:pt idx="36">
                  <c:v>39.17016472680789</c:v>
                </c:pt>
                <c:pt idx="37">
                  <c:v>46.062123394007578</c:v>
                </c:pt>
                <c:pt idx="38">
                  <c:v>47.434630022319439</c:v>
                </c:pt>
                <c:pt idx="39">
                  <c:v>26.377098856088423</c:v>
                </c:pt>
                <c:pt idx="40">
                  <c:v>32.093322890826641</c:v>
                </c:pt>
                <c:pt idx="41">
                  <c:v>38.715539617221758</c:v>
                </c:pt>
                <c:pt idx="42">
                  <c:v>26.017009219553181</c:v>
                </c:pt>
                <c:pt idx="43">
                  <c:v>28.227508039084903</c:v>
                </c:pt>
                <c:pt idx="44">
                  <c:v>31.274629944970155</c:v>
                </c:pt>
                <c:pt idx="45">
                  <c:v>32.194297022435151</c:v>
                </c:pt>
                <c:pt idx="46">
                  <c:v>37.441006925156621</c:v>
                </c:pt>
                <c:pt idx="47">
                  <c:v>37.520544435046169</c:v>
                </c:pt>
                <c:pt idx="48">
                  <c:v>29.743093411852431</c:v>
                </c:pt>
                <c:pt idx="49">
                  <c:v>31.599836439823154</c:v>
                </c:pt>
              </c:numCache>
            </c:numRef>
          </c:yVal>
          <c:smooth val="0"/>
          <c:extLst>
            <c:ext xmlns:c16="http://schemas.microsoft.com/office/drawing/2014/chart" uri="{C3380CC4-5D6E-409C-BE32-E72D297353CC}">
              <c16:uniqueId val="{00000001-951A-49C2-9F2A-EB75F9A182C8}"/>
            </c:ext>
          </c:extLst>
        </c:ser>
        <c:dLbls>
          <c:showLegendKey val="0"/>
          <c:showVal val="0"/>
          <c:showCatName val="0"/>
          <c:showSerName val="0"/>
          <c:showPercent val="0"/>
          <c:showBubbleSize val="0"/>
        </c:dLbls>
        <c:axId val="533643392"/>
        <c:axId val="659199112"/>
      </c:scatterChart>
      <c:valAx>
        <c:axId val="533643392"/>
        <c:scaling>
          <c:orientation val="minMax"/>
          <c:min val="20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659199112"/>
        <c:crosses val="autoZero"/>
        <c:crossBetween val="midCat"/>
      </c:valAx>
      <c:valAx>
        <c:axId val="659199112"/>
        <c:scaling>
          <c:orientation val="minMax"/>
        </c:scaling>
        <c:delete val="0"/>
        <c:axPos val="l"/>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533643392"/>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zh-CN"/>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ltLang="zh-CN"/>
              <a:t>Figure C</a:t>
            </a:r>
            <a:endParaRPr lang="zh-CN" alt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zh-CN"/>
        </a:p>
      </c:txPr>
    </c:title>
    <c:autoTitleDeleted val="0"/>
    <c:plotArea>
      <c:layout/>
      <c:scatterChart>
        <c:scatterStyle val="lineMarker"/>
        <c:varyColors val="0"/>
        <c:ser>
          <c:idx val="0"/>
          <c:order val="0"/>
          <c:tx>
            <c:strRef>
              <c:f>Sheet2!$L$2</c:f>
              <c:strCache>
                <c:ptCount val="1"/>
                <c:pt idx="0">
                  <c:v>Crust thickness calculation method from Sundell et al. 2021 (Sr/Y)</c:v>
                </c:pt>
              </c:strCache>
            </c:strRef>
          </c:tx>
          <c:spPr>
            <a:ln w="19050" cap="rnd">
              <a:noFill/>
              <a:round/>
            </a:ln>
            <a:effectLst/>
          </c:spPr>
          <c:marker>
            <c:symbol val="circle"/>
            <c:size val="5"/>
            <c:spPr>
              <a:solidFill>
                <a:schemeClr val="accent1"/>
              </a:solidFill>
              <a:ln w="9525">
                <a:solidFill>
                  <a:schemeClr val="accent1"/>
                </a:solidFill>
              </a:ln>
              <a:effectLst/>
            </c:spPr>
          </c:marker>
          <c:xVal>
            <c:numRef>
              <c:f>Sheet2!$K$3:$K$52</c:f>
              <c:numCache>
                <c:formatCode>General</c:formatCode>
                <c:ptCount val="50"/>
                <c:pt idx="0">
                  <c:v>223.3</c:v>
                </c:pt>
                <c:pt idx="1">
                  <c:v>227</c:v>
                </c:pt>
                <c:pt idx="2">
                  <c:v>231</c:v>
                </c:pt>
                <c:pt idx="3">
                  <c:v>241.2</c:v>
                </c:pt>
                <c:pt idx="4">
                  <c:v>243</c:v>
                </c:pt>
                <c:pt idx="5">
                  <c:v>244</c:v>
                </c:pt>
                <c:pt idx="6">
                  <c:v>247</c:v>
                </c:pt>
                <c:pt idx="7">
                  <c:v>249</c:v>
                </c:pt>
                <c:pt idx="8">
                  <c:v>249</c:v>
                </c:pt>
                <c:pt idx="9">
                  <c:v>252</c:v>
                </c:pt>
                <c:pt idx="10">
                  <c:v>258</c:v>
                </c:pt>
                <c:pt idx="11">
                  <c:v>259</c:v>
                </c:pt>
                <c:pt idx="12">
                  <c:v>260</c:v>
                </c:pt>
                <c:pt idx="13">
                  <c:v>262.2</c:v>
                </c:pt>
                <c:pt idx="14">
                  <c:v>262.8</c:v>
                </c:pt>
                <c:pt idx="15">
                  <c:v>263</c:v>
                </c:pt>
                <c:pt idx="16">
                  <c:v>273</c:v>
                </c:pt>
                <c:pt idx="17">
                  <c:v>273.60000000000002</c:v>
                </c:pt>
                <c:pt idx="18">
                  <c:v>275</c:v>
                </c:pt>
                <c:pt idx="19">
                  <c:v>277.89999999999998</c:v>
                </c:pt>
                <c:pt idx="20">
                  <c:v>278.10000000000002</c:v>
                </c:pt>
                <c:pt idx="21">
                  <c:v>279</c:v>
                </c:pt>
                <c:pt idx="22">
                  <c:v>280</c:v>
                </c:pt>
                <c:pt idx="23">
                  <c:v>280.3</c:v>
                </c:pt>
                <c:pt idx="24">
                  <c:v>282.2</c:v>
                </c:pt>
                <c:pt idx="25">
                  <c:v>285</c:v>
                </c:pt>
                <c:pt idx="26">
                  <c:v>285.89999999999998</c:v>
                </c:pt>
                <c:pt idx="27">
                  <c:v>290.60000000000002</c:v>
                </c:pt>
                <c:pt idx="28">
                  <c:v>304</c:v>
                </c:pt>
                <c:pt idx="29">
                  <c:v>306.60000000000002</c:v>
                </c:pt>
                <c:pt idx="30">
                  <c:v>311</c:v>
                </c:pt>
                <c:pt idx="31">
                  <c:v>315</c:v>
                </c:pt>
                <c:pt idx="32">
                  <c:v>315.60000000000002</c:v>
                </c:pt>
                <c:pt idx="33">
                  <c:v>341</c:v>
                </c:pt>
                <c:pt idx="34">
                  <c:v>348</c:v>
                </c:pt>
                <c:pt idx="35">
                  <c:v>348</c:v>
                </c:pt>
                <c:pt idx="36">
                  <c:v>381</c:v>
                </c:pt>
                <c:pt idx="37">
                  <c:v>395</c:v>
                </c:pt>
                <c:pt idx="38">
                  <c:v>401</c:v>
                </c:pt>
                <c:pt idx="39">
                  <c:v>419</c:v>
                </c:pt>
                <c:pt idx="40">
                  <c:v>432.3</c:v>
                </c:pt>
                <c:pt idx="41">
                  <c:v>434</c:v>
                </c:pt>
                <c:pt idx="42">
                  <c:v>434.2</c:v>
                </c:pt>
                <c:pt idx="43">
                  <c:v>436</c:v>
                </c:pt>
                <c:pt idx="44">
                  <c:v>437</c:v>
                </c:pt>
                <c:pt idx="45">
                  <c:v>437.1</c:v>
                </c:pt>
                <c:pt idx="46">
                  <c:v>438</c:v>
                </c:pt>
                <c:pt idx="47">
                  <c:v>440</c:v>
                </c:pt>
                <c:pt idx="48">
                  <c:v>446</c:v>
                </c:pt>
                <c:pt idx="49">
                  <c:v>452</c:v>
                </c:pt>
              </c:numCache>
            </c:numRef>
          </c:xVal>
          <c:yVal>
            <c:numRef>
              <c:f>Sheet2!$L$3:$L$52</c:f>
              <c:numCache>
                <c:formatCode>General</c:formatCode>
                <c:ptCount val="50"/>
                <c:pt idx="0">
                  <c:v>52.683489338809679</c:v>
                </c:pt>
                <c:pt idx="1">
                  <c:v>28.737443898580331</c:v>
                </c:pt>
                <c:pt idx="2">
                  <c:v>57.980797148246452</c:v>
                </c:pt>
                <c:pt idx="3">
                  <c:v>54.418604606601946</c:v>
                </c:pt>
                <c:pt idx="4">
                  <c:v>32.099137266217589</c:v>
                </c:pt>
                <c:pt idx="5">
                  <c:v>41.697148189026819</c:v>
                </c:pt>
                <c:pt idx="6">
                  <c:v>55.952926118476242</c:v>
                </c:pt>
                <c:pt idx="7">
                  <c:v>68.829489588532127</c:v>
                </c:pt>
                <c:pt idx="8">
                  <c:v>31.182010900685114</c:v>
                </c:pt>
                <c:pt idx="9">
                  <c:v>60.966403609039844</c:v>
                </c:pt>
                <c:pt idx="10">
                  <c:v>37.111818163053513</c:v>
                </c:pt>
                <c:pt idx="11">
                  <c:v>23.483014222456177</c:v>
                </c:pt>
                <c:pt idx="12">
                  <c:v>60.004201434719477</c:v>
                </c:pt>
                <c:pt idx="13">
                  <c:v>19.282178505046964</c:v>
                </c:pt>
                <c:pt idx="14">
                  <c:v>33.451397547361829</c:v>
                </c:pt>
                <c:pt idx="15">
                  <c:v>31.225203110829234</c:v>
                </c:pt>
                <c:pt idx="16">
                  <c:v>38.23602595046038</c:v>
                </c:pt>
                <c:pt idx="17">
                  <c:v>46.63531126398928</c:v>
                </c:pt>
                <c:pt idx="18">
                  <c:v>28.072435371607327</c:v>
                </c:pt>
                <c:pt idx="19">
                  <c:v>34.879009096826252</c:v>
                </c:pt>
                <c:pt idx="20">
                  <c:v>5.5844505579320796</c:v>
                </c:pt>
                <c:pt idx="21">
                  <c:v>57.237598150640267</c:v>
                </c:pt>
                <c:pt idx="22">
                  <c:v>54.765201713533529</c:v>
                </c:pt>
                <c:pt idx="23">
                  <c:v>55.435758693780812</c:v>
                </c:pt>
                <c:pt idx="24">
                  <c:v>60.864160675983186</c:v>
                </c:pt>
                <c:pt idx="25">
                  <c:v>63.727041470571436</c:v>
                </c:pt>
                <c:pt idx="26">
                  <c:v>47.601462364516479</c:v>
                </c:pt>
                <c:pt idx="27">
                  <c:v>53.300620208093179</c:v>
                </c:pt>
                <c:pt idx="28">
                  <c:v>41.100075298588536</c:v>
                </c:pt>
                <c:pt idx="29">
                  <c:v>63.400694957874236</c:v>
                </c:pt>
                <c:pt idx="30">
                  <c:v>57.953215250175816</c:v>
                </c:pt>
                <c:pt idx="31">
                  <c:v>57.602720323810473</c:v>
                </c:pt>
                <c:pt idx="32">
                  <c:v>16.326267645236797</c:v>
                </c:pt>
                <c:pt idx="33">
                  <c:v>44.346074437661656</c:v>
                </c:pt>
                <c:pt idx="34">
                  <c:v>28.794145861887813</c:v>
                </c:pt>
                <c:pt idx="35">
                  <c:v>21.547179084199094</c:v>
                </c:pt>
                <c:pt idx="36">
                  <c:v>61.115825217096187</c:v>
                </c:pt>
                <c:pt idx="37">
                  <c:v>62.880240190526251</c:v>
                </c:pt>
                <c:pt idx="38">
                  <c:v>69.476996567688033</c:v>
                </c:pt>
                <c:pt idx="39">
                  <c:v>28.881782308245484</c:v>
                </c:pt>
                <c:pt idx="40">
                  <c:v>49.353589316708863</c:v>
                </c:pt>
                <c:pt idx="41">
                  <c:v>52.043709956150735</c:v>
                </c:pt>
                <c:pt idx="42">
                  <c:v>54.981274995601126</c:v>
                </c:pt>
                <c:pt idx="43">
                  <c:v>47.961627733684111</c:v>
                </c:pt>
                <c:pt idx="44">
                  <c:v>47.331333017164795</c:v>
                </c:pt>
                <c:pt idx="45">
                  <c:v>49.812932186515127</c:v>
                </c:pt>
                <c:pt idx="46">
                  <c:v>50.513862684038912</c:v>
                </c:pt>
                <c:pt idx="47">
                  <c:v>53.768925990926391</c:v>
                </c:pt>
                <c:pt idx="48">
                  <c:v>41.674267937070866</c:v>
                </c:pt>
                <c:pt idx="49">
                  <c:v>39.743933766755227</c:v>
                </c:pt>
              </c:numCache>
            </c:numRef>
          </c:yVal>
          <c:smooth val="0"/>
          <c:extLst>
            <c:ext xmlns:c16="http://schemas.microsoft.com/office/drawing/2014/chart" uri="{C3380CC4-5D6E-409C-BE32-E72D297353CC}">
              <c16:uniqueId val="{00000000-ABAE-44FD-99A2-99F1EF845086}"/>
            </c:ext>
          </c:extLst>
        </c:ser>
        <c:ser>
          <c:idx val="1"/>
          <c:order val="1"/>
          <c:tx>
            <c:strRef>
              <c:f>Sheet2!$M$2</c:f>
              <c:strCache>
                <c:ptCount val="1"/>
                <c:pt idx="0">
                  <c:v>Crust thickness calculation method from Sundell et al. 2021 (La/Yb)</c:v>
                </c:pt>
              </c:strCache>
            </c:strRef>
          </c:tx>
          <c:spPr>
            <a:ln w="19050" cap="rnd">
              <a:noFill/>
              <a:round/>
            </a:ln>
            <a:effectLst/>
          </c:spPr>
          <c:marker>
            <c:symbol val="circle"/>
            <c:size val="5"/>
            <c:spPr>
              <a:solidFill>
                <a:schemeClr val="accent2"/>
              </a:solidFill>
              <a:ln w="9525">
                <a:solidFill>
                  <a:schemeClr val="accent2"/>
                </a:solidFill>
              </a:ln>
              <a:effectLst/>
            </c:spPr>
          </c:marker>
          <c:xVal>
            <c:numRef>
              <c:f>Sheet2!$K$3:$K$52</c:f>
              <c:numCache>
                <c:formatCode>General</c:formatCode>
                <c:ptCount val="50"/>
                <c:pt idx="0">
                  <c:v>223.3</c:v>
                </c:pt>
                <c:pt idx="1">
                  <c:v>227</c:v>
                </c:pt>
                <c:pt idx="2">
                  <c:v>231</c:v>
                </c:pt>
                <c:pt idx="3">
                  <c:v>241.2</c:v>
                </c:pt>
                <c:pt idx="4">
                  <c:v>243</c:v>
                </c:pt>
                <c:pt idx="5">
                  <c:v>244</c:v>
                </c:pt>
                <c:pt idx="6">
                  <c:v>247</c:v>
                </c:pt>
                <c:pt idx="7">
                  <c:v>249</c:v>
                </c:pt>
                <c:pt idx="8">
                  <c:v>249</c:v>
                </c:pt>
                <c:pt idx="9">
                  <c:v>252</c:v>
                </c:pt>
                <c:pt idx="10">
                  <c:v>258</c:v>
                </c:pt>
                <c:pt idx="11">
                  <c:v>259</c:v>
                </c:pt>
                <c:pt idx="12">
                  <c:v>260</c:v>
                </c:pt>
                <c:pt idx="13">
                  <c:v>262.2</c:v>
                </c:pt>
                <c:pt idx="14">
                  <c:v>262.8</c:v>
                </c:pt>
                <c:pt idx="15">
                  <c:v>263</c:v>
                </c:pt>
                <c:pt idx="16">
                  <c:v>273</c:v>
                </c:pt>
                <c:pt idx="17">
                  <c:v>273.60000000000002</c:v>
                </c:pt>
                <c:pt idx="18">
                  <c:v>275</c:v>
                </c:pt>
                <c:pt idx="19">
                  <c:v>277.89999999999998</c:v>
                </c:pt>
                <c:pt idx="20">
                  <c:v>278.10000000000002</c:v>
                </c:pt>
                <c:pt idx="21">
                  <c:v>279</c:v>
                </c:pt>
                <c:pt idx="22">
                  <c:v>280</c:v>
                </c:pt>
                <c:pt idx="23">
                  <c:v>280.3</c:v>
                </c:pt>
                <c:pt idx="24">
                  <c:v>282.2</c:v>
                </c:pt>
                <c:pt idx="25">
                  <c:v>285</c:v>
                </c:pt>
                <c:pt idx="26">
                  <c:v>285.89999999999998</c:v>
                </c:pt>
                <c:pt idx="27">
                  <c:v>290.60000000000002</c:v>
                </c:pt>
                <c:pt idx="28">
                  <c:v>304</c:v>
                </c:pt>
                <c:pt idx="29">
                  <c:v>306.60000000000002</c:v>
                </c:pt>
                <c:pt idx="30">
                  <c:v>311</c:v>
                </c:pt>
                <c:pt idx="31">
                  <c:v>315</c:v>
                </c:pt>
                <c:pt idx="32">
                  <c:v>315.60000000000002</c:v>
                </c:pt>
                <c:pt idx="33">
                  <c:v>341</c:v>
                </c:pt>
                <c:pt idx="34">
                  <c:v>348</c:v>
                </c:pt>
                <c:pt idx="35">
                  <c:v>348</c:v>
                </c:pt>
                <c:pt idx="36">
                  <c:v>381</c:v>
                </c:pt>
                <c:pt idx="37">
                  <c:v>395</c:v>
                </c:pt>
                <c:pt idx="38">
                  <c:v>401</c:v>
                </c:pt>
                <c:pt idx="39">
                  <c:v>419</c:v>
                </c:pt>
                <c:pt idx="40">
                  <c:v>432.3</c:v>
                </c:pt>
                <c:pt idx="41">
                  <c:v>434</c:v>
                </c:pt>
                <c:pt idx="42">
                  <c:v>434.2</c:v>
                </c:pt>
                <c:pt idx="43">
                  <c:v>436</c:v>
                </c:pt>
                <c:pt idx="44">
                  <c:v>437</c:v>
                </c:pt>
                <c:pt idx="45">
                  <c:v>437.1</c:v>
                </c:pt>
                <c:pt idx="46">
                  <c:v>438</c:v>
                </c:pt>
                <c:pt idx="47">
                  <c:v>440</c:v>
                </c:pt>
                <c:pt idx="48">
                  <c:v>446</c:v>
                </c:pt>
                <c:pt idx="49">
                  <c:v>452</c:v>
                </c:pt>
              </c:numCache>
            </c:numRef>
          </c:xVal>
          <c:yVal>
            <c:numRef>
              <c:f>Sheet2!$M$3:$M$52</c:f>
              <c:numCache>
                <c:formatCode>General</c:formatCode>
                <c:ptCount val="50"/>
                <c:pt idx="0">
                  <c:v>51.03201185399098</c:v>
                </c:pt>
                <c:pt idx="1">
                  <c:v>44.054785599774426</c:v>
                </c:pt>
                <c:pt idx="2">
                  <c:v>54.120269928911192</c:v>
                </c:pt>
                <c:pt idx="3">
                  <c:v>50.776560015081976</c:v>
                </c:pt>
                <c:pt idx="4">
                  <c:v>55.99850006885891</c:v>
                </c:pt>
                <c:pt idx="5">
                  <c:v>51.699599138494058</c:v>
                </c:pt>
                <c:pt idx="6">
                  <c:v>65.001353621427228</c:v>
                </c:pt>
                <c:pt idx="7">
                  <c:v>66.997471020922205</c:v>
                </c:pt>
                <c:pt idx="8">
                  <c:v>54.38106641870035</c:v>
                </c:pt>
                <c:pt idx="9">
                  <c:v>64.085307117012576</c:v>
                </c:pt>
                <c:pt idx="10">
                  <c:v>56.16803055967884</c:v>
                </c:pt>
                <c:pt idx="11">
                  <c:v>40.801244795368937</c:v>
                </c:pt>
                <c:pt idx="12">
                  <c:v>60.511036088882712</c:v>
                </c:pt>
                <c:pt idx="13">
                  <c:v>58.189074950102018</c:v>
                </c:pt>
                <c:pt idx="14">
                  <c:v>42.958074678301145</c:v>
                </c:pt>
                <c:pt idx="15">
                  <c:v>42.242193998707783</c:v>
                </c:pt>
                <c:pt idx="16">
                  <c:v>47.848669909981417</c:v>
                </c:pt>
                <c:pt idx="17">
                  <c:v>49.549360700825041</c:v>
                </c:pt>
                <c:pt idx="18">
                  <c:v>43.221018647287373</c:v>
                </c:pt>
                <c:pt idx="19">
                  <c:v>50.530272825267197</c:v>
                </c:pt>
                <c:pt idx="21">
                  <c:v>36.428170956462019</c:v>
                </c:pt>
                <c:pt idx="22">
                  <c:v>58.124565780914445</c:v>
                </c:pt>
                <c:pt idx="23">
                  <c:v>52.823140620174023</c:v>
                </c:pt>
                <c:pt idx="24">
                  <c:v>59.009391715444224</c:v>
                </c:pt>
                <c:pt idx="25">
                  <c:v>62.669098489333784</c:v>
                </c:pt>
                <c:pt idx="26">
                  <c:v>50.968507857844493</c:v>
                </c:pt>
                <c:pt idx="27">
                  <c:v>45.349972674054442</c:v>
                </c:pt>
                <c:pt idx="28">
                  <c:v>59.409041371860063</c:v>
                </c:pt>
                <c:pt idx="29">
                  <c:v>54.873557106148908</c:v>
                </c:pt>
                <c:pt idx="30">
                  <c:v>59.24561598878207</c:v>
                </c:pt>
                <c:pt idx="31">
                  <c:v>52.902819373336129</c:v>
                </c:pt>
                <c:pt idx="32">
                  <c:v>47.415130932195503</c:v>
                </c:pt>
                <c:pt idx="33">
                  <c:v>35.89678413909246</c:v>
                </c:pt>
                <c:pt idx="34">
                  <c:v>30.911970782215576</c:v>
                </c:pt>
                <c:pt idx="36">
                  <c:v>49.209987438273643</c:v>
                </c:pt>
                <c:pt idx="37">
                  <c:v>53.427528739295767</c:v>
                </c:pt>
                <c:pt idx="38">
                  <c:v>54.267435603273498</c:v>
                </c:pt>
                <c:pt idx="39">
                  <c:v>41.38125742379448</c:v>
                </c:pt>
                <c:pt idx="40">
                  <c:v>44.879306689113044</c:v>
                </c:pt>
                <c:pt idx="41">
                  <c:v>48.931779127871756</c:v>
                </c:pt>
                <c:pt idx="42">
                  <c:v>41.160900194813237</c:v>
                </c:pt>
                <c:pt idx="43">
                  <c:v>42.513617255001833</c:v>
                </c:pt>
                <c:pt idx="44">
                  <c:v>44.378306686249104</c:v>
                </c:pt>
                <c:pt idx="45">
                  <c:v>44.941097914359439</c:v>
                </c:pt>
                <c:pt idx="46">
                  <c:v>48.151827516456805</c:v>
                </c:pt>
                <c:pt idx="47">
                  <c:v>48.200500578664233</c:v>
                </c:pt>
                <c:pt idx="48">
                  <c:v>43.441081306011476</c:v>
                </c:pt>
                <c:pt idx="49">
                  <c:v>44.577317140262821</c:v>
                </c:pt>
              </c:numCache>
            </c:numRef>
          </c:yVal>
          <c:smooth val="0"/>
          <c:extLst>
            <c:ext xmlns:c16="http://schemas.microsoft.com/office/drawing/2014/chart" uri="{C3380CC4-5D6E-409C-BE32-E72D297353CC}">
              <c16:uniqueId val="{00000001-ABAE-44FD-99A2-99F1EF845086}"/>
            </c:ext>
          </c:extLst>
        </c:ser>
        <c:dLbls>
          <c:showLegendKey val="0"/>
          <c:showVal val="0"/>
          <c:showCatName val="0"/>
          <c:showSerName val="0"/>
          <c:showPercent val="0"/>
          <c:showBubbleSize val="0"/>
        </c:dLbls>
        <c:axId val="662021080"/>
        <c:axId val="662022520"/>
      </c:scatterChart>
      <c:valAx>
        <c:axId val="662021080"/>
        <c:scaling>
          <c:orientation val="minMax"/>
          <c:min val="200"/>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662022520"/>
        <c:crosses val="autoZero"/>
        <c:crossBetween val="midCat"/>
      </c:valAx>
      <c:valAx>
        <c:axId val="662022520"/>
        <c:scaling>
          <c:orientation val="minMax"/>
        </c:scaling>
        <c:delete val="0"/>
        <c:axPos val="l"/>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662021080"/>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zh-CN"/>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14</xdr:col>
      <xdr:colOff>53340</xdr:colOff>
      <xdr:row>2</xdr:row>
      <xdr:rowOff>144780</xdr:rowOff>
    </xdr:from>
    <xdr:to>
      <xdr:col>21</xdr:col>
      <xdr:colOff>358140</xdr:colOff>
      <xdr:row>21</xdr:row>
      <xdr:rowOff>0</xdr:rowOff>
    </xdr:to>
    <xdr:graphicFrame macro="">
      <xdr:nvGraphicFramePr>
        <xdr:cNvPr id="2" name="图表 1">
          <a:extLst>
            <a:ext uri="{FF2B5EF4-FFF2-40B4-BE49-F238E27FC236}">
              <a16:creationId xmlns:a16="http://schemas.microsoft.com/office/drawing/2014/main" id="{D85C779F-7B1A-095B-2DF0-27CD317AA7B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45720</xdr:colOff>
      <xdr:row>22</xdr:row>
      <xdr:rowOff>15240</xdr:rowOff>
    </xdr:from>
    <xdr:to>
      <xdr:col>21</xdr:col>
      <xdr:colOff>358140</xdr:colOff>
      <xdr:row>39</xdr:row>
      <xdr:rowOff>144780</xdr:rowOff>
    </xdr:to>
    <xdr:graphicFrame macro="">
      <xdr:nvGraphicFramePr>
        <xdr:cNvPr id="3" name="图表 2">
          <a:extLst>
            <a:ext uri="{FF2B5EF4-FFF2-40B4-BE49-F238E27FC236}">
              <a16:creationId xmlns:a16="http://schemas.microsoft.com/office/drawing/2014/main" id="{C9AFF5AA-F6FD-DBC0-02D7-A40D33EBA7D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45720</xdr:colOff>
      <xdr:row>40</xdr:row>
      <xdr:rowOff>91440</xdr:rowOff>
    </xdr:from>
    <xdr:to>
      <xdr:col>21</xdr:col>
      <xdr:colOff>350520</xdr:colOff>
      <xdr:row>58</xdr:row>
      <xdr:rowOff>175260</xdr:rowOff>
    </xdr:to>
    <xdr:graphicFrame macro="">
      <xdr:nvGraphicFramePr>
        <xdr:cNvPr id="4" name="图表 3">
          <a:extLst>
            <a:ext uri="{FF2B5EF4-FFF2-40B4-BE49-F238E27FC236}">
              <a16:creationId xmlns:a16="http://schemas.microsoft.com/office/drawing/2014/main" id="{8F6C3B16-F927-AA7D-FCC7-232EE16DA6A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7A9094-8071-4708-B6B5-73F6BAD1196D}">
  <dimension ref="A1:X52"/>
  <sheetViews>
    <sheetView tabSelected="1" zoomScaleNormal="100" workbookViewId="0">
      <pane ySplit="2" topLeftCell="A3" activePane="bottomLeft" state="frozen"/>
      <selection pane="bottomLeft" activeCell="J16" sqref="J16"/>
    </sheetView>
  </sheetViews>
  <sheetFormatPr defaultColWidth="8.9140625" defaultRowHeight="14"/>
  <cols>
    <col min="1" max="1" width="8.9140625" style="1"/>
    <col min="2" max="2" width="26" style="1" bestFit="1" customWidth="1"/>
    <col min="3" max="3" width="18" style="1" bestFit="1" customWidth="1"/>
    <col min="4" max="4" width="26.25" style="1" customWidth="1"/>
    <col min="5" max="5" width="10.08203125" style="1" customWidth="1"/>
    <col min="6" max="6" width="8.33203125" style="1" customWidth="1"/>
    <col min="7" max="7" width="7.4140625" style="1" customWidth="1"/>
    <col min="8" max="8" width="18.58203125" style="1" customWidth="1"/>
    <col min="9" max="9" width="16.33203125" style="1" customWidth="1"/>
    <col min="10" max="10" width="15.08203125" style="1" customWidth="1"/>
    <col min="11" max="11" width="16.08203125" style="1" bestFit="1" customWidth="1"/>
    <col min="12" max="12" width="14.6640625" style="1" bestFit="1" customWidth="1"/>
    <col min="13" max="13" width="16.08203125" style="1" bestFit="1" customWidth="1"/>
    <col min="14" max="14" width="14.6640625" style="1" bestFit="1" customWidth="1"/>
    <col min="15" max="15" width="16.08203125" style="1" bestFit="1" customWidth="1"/>
    <col min="16" max="16" width="10.9140625" style="1" customWidth="1"/>
    <col min="17" max="17" width="9.4140625" style="1" customWidth="1"/>
    <col min="18" max="18" width="10.08203125" style="1" customWidth="1"/>
    <col min="19" max="19" width="11.75" style="1" customWidth="1"/>
    <col min="20" max="20" width="8.25" style="1" customWidth="1"/>
    <col min="21" max="21" width="11.6640625" style="1" customWidth="1"/>
    <col min="22" max="22" width="9.58203125" style="6" bestFit="1" customWidth="1"/>
    <col min="23" max="23" width="12.9140625" style="6" customWidth="1"/>
    <col min="24" max="24" width="14" style="6" customWidth="1"/>
    <col min="25" max="16384" width="8.9140625" style="1"/>
  </cols>
  <sheetData>
    <row r="1" spans="1:24" ht="14.4" customHeight="1">
      <c r="A1" s="24" t="s">
        <v>0</v>
      </c>
      <c r="B1" s="24" t="s">
        <v>100</v>
      </c>
      <c r="C1" s="24" t="s">
        <v>101</v>
      </c>
      <c r="D1" s="24" t="s">
        <v>102</v>
      </c>
      <c r="E1" s="24" t="s">
        <v>103</v>
      </c>
      <c r="F1" s="24" t="s">
        <v>104</v>
      </c>
      <c r="G1" s="24" t="s">
        <v>1</v>
      </c>
      <c r="H1" s="25" t="s">
        <v>379</v>
      </c>
      <c r="I1" s="18" t="s">
        <v>380</v>
      </c>
      <c r="J1" s="19"/>
      <c r="K1" s="20" t="s">
        <v>381</v>
      </c>
      <c r="L1" s="21"/>
      <c r="M1" s="22" t="s">
        <v>382</v>
      </c>
      <c r="N1" s="23"/>
      <c r="U1" s="6"/>
      <c r="X1" s="1"/>
    </row>
    <row r="2" spans="1:24" ht="27.65" customHeight="1">
      <c r="A2" s="24"/>
      <c r="B2" s="24"/>
      <c r="C2" s="24"/>
      <c r="D2" s="24"/>
      <c r="E2" s="24"/>
      <c r="F2" s="24"/>
      <c r="G2" s="24"/>
      <c r="H2" s="10" t="s">
        <v>378</v>
      </c>
      <c r="I2" s="15" t="s">
        <v>378</v>
      </c>
      <c r="J2" s="15" t="s">
        <v>377</v>
      </c>
      <c r="K2" s="16" t="s">
        <v>378</v>
      </c>
      <c r="L2" s="16" t="s">
        <v>377</v>
      </c>
      <c r="M2" s="17" t="s">
        <v>378</v>
      </c>
      <c r="N2" s="17" t="s">
        <v>377</v>
      </c>
      <c r="O2" s="2" t="s">
        <v>2</v>
      </c>
      <c r="P2" s="2" t="s">
        <v>3</v>
      </c>
      <c r="Q2" s="2" t="s">
        <v>4</v>
      </c>
      <c r="R2" s="2" t="s">
        <v>5</v>
      </c>
      <c r="S2" s="2" t="s">
        <v>6</v>
      </c>
      <c r="T2" s="2" t="s">
        <v>7</v>
      </c>
      <c r="U2" s="8" t="s">
        <v>376</v>
      </c>
      <c r="V2" s="8" t="s">
        <v>375</v>
      </c>
      <c r="W2" s="8" t="s">
        <v>374</v>
      </c>
      <c r="X2" s="1"/>
    </row>
    <row r="3" spans="1:24">
      <c r="A3" s="2" t="s">
        <v>105</v>
      </c>
      <c r="B3" s="2" t="s">
        <v>106</v>
      </c>
      <c r="C3" s="2" t="s">
        <v>302</v>
      </c>
      <c r="D3" s="2" t="s">
        <v>9</v>
      </c>
      <c r="E3" s="3" t="s">
        <v>211</v>
      </c>
      <c r="F3" s="3" t="s">
        <v>212</v>
      </c>
      <c r="G3" s="3">
        <v>223.3</v>
      </c>
      <c r="H3" s="11">
        <v>31.41448024</v>
      </c>
      <c r="I3" s="12">
        <f>1.11*S3+8.05</f>
        <v>63.572200000000009</v>
      </c>
      <c r="J3" s="12">
        <f>21.28*LN(1.0204*T3)</f>
        <v>55.672638209443392</v>
      </c>
      <c r="K3" s="13">
        <f>0.67*S3+28.2</f>
        <v>61.713400000000007</v>
      </c>
      <c r="L3" s="13">
        <f>27.78*LN(0.34*T3)</f>
        <v>42.147566977903637</v>
      </c>
      <c r="M3" s="14">
        <f>19.6*LN(S3)-24</f>
        <v>52.683489338809679</v>
      </c>
      <c r="N3" s="14">
        <f>17*LN(T3)+6.9</f>
        <v>51.03201185399098</v>
      </c>
      <c r="O3" s="5">
        <v>59.96</v>
      </c>
      <c r="P3" s="5">
        <v>0.78</v>
      </c>
      <c r="Q3" s="5">
        <v>43</v>
      </c>
      <c r="R3" s="5">
        <v>0.06</v>
      </c>
      <c r="S3" s="5">
        <v>50.02</v>
      </c>
      <c r="T3" s="5">
        <v>13.41</v>
      </c>
      <c r="U3" s="6">
        <v>10</v>
      </c>
      <c r="V3" s="6" t="s">
        <v>373</v>
      </c>
      <c r="W3" s="6" t="s">
        <v>304</v>
      </c>
      <c r="X3" s="1"/>
    </row>
    <row r="4" spans="1:24">
      <c r="A4" s="2" t="s">
        <v>107</v>
      </c>
      <c r="B4" s="2" t="s">
        <v>306</v>
      </c>
      <c r="C4" s="2" t="s">
        <v>108</v>
      </c>
      <c r="D4" s="2" t="s">
        <v>33</v>
      </c>
      <c r="E4" s="3" t="s">
        <v>109</v>
      </c>
      <c r="F4" s="3" t="s">
        <v>110</v>
      </c>
      <c r="G4" s="3">
        <v>227</v>
      </c>
      <c r="H4" s="11">
        <v>26.021955498247699</v>
      </c>
      <c r="I4" s="12">
        <f t="shared" ref="I4:I52" si="0">1.11*S4+8.05</f>
        <v>24.413380281690142</v>
      </c>
      <c r="J4" s="12">
        <f t="shared" ref="J4:J52" si="1">21.28*LN(1.0204*T4)</f>
        <v>46.938792639459365</v>
      </c>
      <c r="K4" s="13">
        <f t="shared" ref="K4:K52" si="2">0.67*S4+28.2</f>
        <v>38.076995305164317</v>
      </c>
      <c r="L4" s="13">
        <f t="shared" ref="L4:L52" si="3">27.78*LN(0.34*T4)</f>
        <v>30.745958428366233</v>
      </c>
      <c r="M4" s="14">
        <f t="shared" ref="M4:M52" si="4">19.6*LN(S4)-24</f>
        <v>28.737443898580331</v>
      </c>
      <c r="N4" s="14">
        <f t="shared" ref="N4:N52" si="5">17*LN(T4)+6.9</f>
        <v>44.054785599774426</v>
      </c>
      <c r="O4" s="5">
        <v>66.790000000000006</v>
      </c>
      <c r="P4" s="5">
        <v>0.95323976090774742</v>
      </c>
      <c r="Q4" s="5">
        <v>38.764197835447881</v>
      </c>
      <c r="R4" s="5">
        <v>0.31210191082802546</v>
      </c>
      <c r="S4" s="5">
        <v>14.741784037558684</v>
      </c>
      <c r="T4" s="5">
        <v>8.8957676929596676</v>
      </c>
      <c r="U4" s="6">
        <v>22</v>
      </c>
      <c r="V4" s="6">
        <v>15</v>
      </c>
      <c r="W4" s="6">
        <v>50</v>
      </c>
      <c r="X4" s="1"/>
    </row>
    <row r="5" spans="1:24">
      <c r="A5" s="2" t="s">
        <v>111</v>
      </c>
      <c r="B5" s="2" t="s">
        <v>112</v>
      </c>
      <c r="C5" s="2" t="s">
        <v>13</v>
      </c>
      <c r="D5" s="2" t="s">
        <v>307</v>
      </c>
      <c r="E5" s="3" t="s">
        <v>243</v>
      </c>
      <c r="F5" s="3" t="s">
        <v>213</v>
      </c>
      <c r="G5" s="3">
        <v>231</v>
      </c>
      <c r="H5" s="11">
        <v>34.260272753665262</v>
      </c>
      <c r="I5" s="12">
        <f t="shared" si="0"/>
        <v>80.801807228915649</v>
      </c>
      <c r="J5" s="12">
        <f t="shared" si="1"/>
        <v>59.538410670284698</v>
      </c>
      <c r="K5" s="13">
        <f t="shared" si="2"/>
        <v>72.11325301204819</v>
      </c>
      <c r="L5" s="13">
        <f t="shared" si="3"/>
        <v>47.19414399680268</v>
      </c>
      <c r="M5" s="14">
        <f t="shared" si="4"/>
        <v>57.980797148246452</v>
      </c>
      <c r="N5" s="14">
        <f t="shared" si="5"/>
        <v>54.120269928911192</v>
      </c>
      <c r="O5" s="5">
        <v>67.3</v>
      </c>
      <c r="P5" s="5">
        <v>0.972499741022816</v>
      </c>
      <c r="Q5" s="5">
        <v>43.919701075193359</v>
      </c>
      <c r="R5" s="5">
        <v>0.20036764705882354</v>
      </c>
      <c r="S5" s="5">
        <v>65.542168674698786</v>
      </c>
      <c r="T5" s="5">
        <v>16.08139376616306</v>
      </c>
      <c r="U5" s="6" t="s">
        <v>373</v>
      </c>
      <c r="V5" s="6" t="s">
        <v>373</v>
      </c>
      <c r="W5" s="6" t="s">
        <v>373</v>
      </c>
      <c r="X5" s="1"/>
    </row>
    <row r="6" spans="1:24">
      <c r="A6" s="2" t="s">
        <v>105</v>
      </c>
      <c r="B6" s="2" t="s">
        <v>106</v>
      </c>
      <c r="C6" s="2" t="s">
        <v>14</v>
      </c>
      <c r="D6" s="2" t="s">
        <v>299</v>
      </c>
      <c r="E6" s="3" t="s">
        <v>214</v>
      </c>
      <c r="F6" s="3" t="s">
        <v>215</v>
      </c>
      <c r="G6" s="3">
        <v>241.2</v>
      </c>
      <c r="H6" s="11">
        <v>32.233073499999996</v>
      </c>
      <c r="I6" s="12">
        <f t="shared" si="0"/>
        <v>68.711500000000001</v>
      </c>
      <c r="J6" s="12">
        <f t="shared" si="1"/>
        <v>55.352872613444354</v>
      </c>
      <c r="K6" s="13">
        <f t="shared" si="2"/>
        <v>64.8155</v>
      </c>
      <c r="L6" s="13">
        <f t="shared" si="3"/>
        <v>41.730128619968809</v>
      </c>
      <c r="M6" s="14">
        <f t="shared" si="4"/>
        <v>54.418604606601946</v>
      </c>
      <c r="N6" s="14">
        <f t="shared" si="5"/>
        <v>50.776560015081976</v>
      </c>
      <c r="O6" s="5">
        <v>57.5</v>
      </c>
      <c r="P6" s="5">
        <v>0.89</v>
      </c>
      <c r="Q6" s="5">
        <v>41</v>
      </c>
      <c r="R6" s="5">
        <v>0.03</v>
      </c>
      <c r="S6" s="5">
        <v>54.65</v>
      </c>
      <c r="T6" s="5">
        <v>13.21</v>
      </c>
      <c r="U6" s="6">
        <v>10</v>
      </c>
      <c r="V6" s="6" t="s">
        <v>373</v>
      </c>
      <c r="W6" s="6" t="s">
        <v>303</v>
      </c>
      <c r="X6" s="1"/>
    </row>
    <row r="7" spans="1:24" ht="14.5">
      <c r="A7" s="2" t="s">
        <v>113</v>
      </c>
      <c r="B7" s="2" t="s">
        <v>311</v>
      </c>
      <c r="C7" s="9" t="s">
        <v>310</v>
      </c>
      <c r="D7" s="4" t="s">
        <v>16</v>
      </c>
      <c r="E7" s="3" t="s">
        <v>216</v>
      </c>
      <c r="F7" s="3" t="s">
        <v>217</v>
      </c>
      <c r="G7" s="3">
        <v>243</v>
      </c>
      <c r="H7" s="11">
        <v>26.389749999999999</v>
      </c>
      <c r="I7" s="12">
        <f t="shared" si="0"/>
        <v>27.475000000000001</v>
      </c>
      <c r="J7" s="12">
        <f t="shared" si="1"/>
        <v>61.889512868995716</v>
      </c>
      <c r="K7" s="13">
        <f t="shared" si="2"/>
        <v>39.924999999999997</v>
      </c>
      <c r="L7" s="13">
        <f t="shared" si="3"/>
        <v>50.263393013729001</v>
      </c>
      <c r="M7" s="14">
        <f t="shared" si="4"/>
        <v>32.099137266217589</v>
      </c>
      <c r="N7" s="14">
        <f t="shared" si="5"/>
        <v>55.99850006885891</v>
      </c>
      <c r="O7" s="5">
        <v>66.8</v>
      </c>
      <c r="P7" s="5">
        <v>1</v>
      </c>
      <c r="Q7" s="5">
        <v>43.84</v>
      </c>
      <c r="R7" s="5">
        <v>0.25589123867069485</v>
      </c>
      <c r="S7" s="5">
        <v>17.5</v>
      </c>
      <c r="T7" s="5">
        <v>17.96</v>
      </c>
      <c r="U7" s="6">
        <v>25</v>
      </c>
      <c r="V7" s="6">
        <v>30</v>
      </c>
      <c r="W7" s="6">
        <v>35</v>
      </c>
      <c r="X7" s="1"/>
    </row>
    <row r="8" spans="1:24">
      <c r="A8" s="2" t="s">
        <v>107</v>
      </c>
      <c r="B8" s="2" t="s">
        <v>305</v>
      </c>
      <c r="C8" s="2" t="s">
        <v>114</v>
      </c>
      <c r="D8" s="2" t="s">
        <v>33</v>
      </c>
      <c r="E8" s="3" t="s">
        <v>244</v>
      </c>
      <c r="F8" s="3" t="s">
        <v>245</v>
      </c>
      <c r="G8" s="3">
        <v>244</v>
      </c>
      <c r="H8" s="11">
        <v>27.955770666999115</v>
      </c>
      <c r="I8" s="12">
        <f t="shared" si="0"/>
        <v>39.748055271238492</v>
      </c>
      <c r="J8" s="12">
        <f t="shared" si="1"/>
        <v>56.508300410280178</v>
      </c>
      <c r="K8" s="13">
        <f t="shared" si="2"/>
        <v>47.333060388945754</v>
      </c>
      <c r="L8" s="13">
        <f t="shared" si="3"/>
        <v>43.238483140462193</v>
      </c>
      <c r="M8" s="14">
        <f t="shared" si="4"/>
        <v>41.697148189026819</v>
      </c>
      <c r="N8" s="14">
        <f t="shared" si="5"/>
        <v>51.699599138494058</v>
      </c>
      <c r="O8" s="5">
        <v>67.41</v>
      </c>
      <c r="P8" s="5">
        <v>0.96909931999579024</v>
      </c>
      <c r="Q8" s="5">
        <v>44.510771792622542</v>
      </c>
      <c r="R8" s="5">
        <v>0.21146953405017921</v>
      </c>
      <c r="S8" s="5">
        <v>28.556806550665303</v>
      </c>
      <c r="T8" s="5">
        <v>13.947085163179199</v>
      </c>
      <c r="U8" s="6">
        <v>23</v>
      </c>
      <c r="V8" s="6">
        <v>5</v>
      </c>
      <c r="W8" s="6">
        <v>37</v>
      </c>
      <c r="X8" s="1"/>
    </row>
    <row r="9" spans="1:24">
      <c r="A9" s="2" t="s">
        <v>115</v>
      </c>
      <c r="B9" s="2" t="s">
        <v>18</v>
      </c>
      <c r="C9" s="2" t="s">
        <v>19</v>
      </c>
      <c r="D9" s="2" t="s">
        <v>116</v>
      </c>
      <c r="E9" s="3" t="s">
        <v>218</v>
      </c>
      <c r="F9" s="3" t="s">
        <v>219</v>
      </c>
      <c r="G9" s="3">
        <v>247</v>
      </c>
      <c r="H9" s="11">
        <v>33.044086</v>
      </c>
      <c r="I9" s="12">
        <f t="shared" si="0"/>
        <v>73.65100000000001</v>
      </c>
      <c r="J9" s="12">
        <f t="shared" si="1"/>
        <v>73.158967198328284</v>
      </c>
      <c r="K9" s="13">
        <f t="shared" si="2"/>
        <v>67.796999999999997</v>
      </c>
      <c r="L9" s="13">
        <f t="shared" si="3"/>
        <v>64.975114877867099</v>
      </c>
      <c r="M9" s="14">
        <f t="shared" si="4"/>
        <v>55.952926118476242</v>
      </c>
      <c r="N9" s="14">
        <f t="shared" si="5"/>
        <v>65.001353621427228</v>
      </c>
      <c r="O9" s="5">
        <v>67.400000000000006</v>
      </c>
      <c r="P9" s="5">
        <v>0.97</v>
      </c>
      <c r="Q9" s="5">
        <v>38</v>
      </c>
      <c r="R9" s="5">
        <v>0.15</v>
      </c>
      <c r="S9" s="5">
        <v>59.1</v>
      </c>
      <c r="T9" s="5">
        <v>30.5</v>
      </c>
      <c r="U9" s="6">
        <v>30</v>
      </c>
      <c r="V9" s="6">
        <v>35</v>
      </c>
      <c r="W9" s="6">
        <v>25</v>
      </c>
      <c r="X9" s="1"/>
    </row>
    <row r="10" spans="1:24">
      <c r="A10" s="2" t="s">
        <v>117</v>
      </c>
      <c r="B10" s="2" t="s">
        <v>204</v>
      </c>
      <c r="C10" s="9" t="s">
        <v>203</v>
      </c>
      <c r="D10" s="2" t="s">
        <v>16</v>
      </c>
      <c r="E10" s="3" t="s">
        <v>220</v>
      </c>
      <c r="F10" s="3" t="s">
        <v>221</v>
      </c>
      <c r="G10" s="3">
        <v>249</v>
      </c>
      <c r="H10" s="11">
        <v>45.004599999999996</v>
      </c>
      <c r="I10" s="12">
        <f t="shared" si="0"/>
        <v>134.59</v>
      </c>
      <c r="J10" s="12">
        <f t="shared" si="1"/>
        <v>75.657636507813763</v>
      </c>
      <c r="K10" s="13">
        <f t="shared" si="2"/>
        <v>104.58000000000001</v>
      </c>
      <c r="L10" s="13">
        <f t="shared" si="3"/>
        <v>68.23700554598301</v>
      </c>
      <c r="M10" s="14">
        <f t="shared" si="4"/>
        <v>68.829489588532127</v>
      </c>
      <c r="N10" s="14">
        <f t="shared" si="5"/>
        <v>66.997471020922205</v>
      </c>
      <c r="O10" s="5">
        <v>69.040000000000006</v>
      </c>
      <c r="P10" s="5">
        <v>1</v>
      </c>
      <c r="Q10" s="5">
        <v>39</v>
      </c>
      <c r="R10" s="5">
        <v>0.06</v>
      </c>
      <c r="S10" s="5">
        <v>114</v>
      </c>
      <c r="T10" s="5">
        <v>34.299999999999997</v>
      </c>
      <c r="U10" s="6">
        <v>20</v>
      </c>
      <c r="V10" s="6">
        <v>35</v>
      </c>
      <c r="W10" s="6">
        <v>35</v>
      </c>
      <c r="X10" s="1"/>
    </row>
    <row r="11" spans="1:24">
      <c r="A11" s="2" t="s">
        <v>113</v>
      </c>
      <c r="B11" s="2" t="s">
        <v>205</v>
      </c>
      <c r="C11" s="9" t="s">
        <v>312</v>
      </c>
      <c r="D11" s="2" t="s">
        <v>21</v>
      </c>
      <c r="E11" s="3" t="s">
        <v>222</v>
      </c>
      <c r="F11" s="3" t="s">
        <v>223</v>
      </c>
      <c r="G11" s="3">
        <v>249</v>
      </c>
      <c r="H11" s="11">
        <v>29.50858264</v>
      </c>
      <c r="I11" s="12">
        <f t="shared" si="0"/>
        <v>26.587000000000003</v>
      </c>
      <c r="J11" s="12">
        <f t="shared" si="1"/>
        <v>59.864866511620761</v>
      </c>
      <c r="K11" s="13">
        <f t="shared" si="2"/>
        <v>39.388999999999996</v>
      </c>
      <c r="L11" s="13">
        <f t="shared" si="3"/>
        <v>47.620316143058126</v>
      </c>
      <c r="M11" s="14">
        <f t="shared" si="4"/>
        <v>31.182010900685114</v>
      </c>
      <c r="N11" s="14">
        <f t="shared" si="5"/>
        <v>54.38106641870035</v>
      </c>
      <c r="O11" s="5">
        <v>67.260000000000005</v>
      </c>
      <c r="P11" s="5">
        <v>0.96</v>
      </c>
      <c r="Q11" s="5">
        <v>39.159999999999997</v>
      </c>
      <c r="R11" s="5">
        <v>0.13410852713178295</v>
      </c>
      <c r="S11" s="5">
        <v>16.7</v>
      </c>
      <c r="T11" s="5">
        <v>16.329999999999998</v>
      </c>
      <c r="U11" s="6">
        <v>25</v>
      </c>
      <c r="V11" s="6">
        <v>10</v>
      </c>
      <c r="W11" s="6">
        <v>50</v>
      </c>
      <c r="X11" s="1"/>
    </row>
    <row r="12" spans="1:24">
      <c r="A12" s="2" t="s">
        <v>118</v>
      </c>
      <c r="B12" s="2" t="s">
        <v>206</v>
      </c>
      <c r="C12" s="2" t="s">
        <v>119</v>
      </c>
      <c r="D12" s="2" t="s">
        <v>209</v>
      </c>
      <c r="E12" s="3" t="s">
        <v>224</v>
      </c>
      <c r="F12" s="3" t="s">
        <v>246</v>
      </c>
      <c r="G12" s="3">
        <v>252</v>
      </c>
      <c r="H12" s="11">
        <v>36.407668054977094</v>
      </c>
      <c r="I12" s="12">
        <f t="shared" si="0"/>
        <v>92.772448979591843</v>
      </c>
      <c r="J12" s="12">
        <f t="shared" si="1"/>
        <v>72.01229251515511</v>
      </c>
      <c r="K12" s="13">
        <f t="shared" si="2"/>
        <v>79.338775510204087</v>
      </c>
      <c r="L12" s="13">
        <f t="shared" si="3"/>
        <v>63.478187119476566</v>
      </c>
      <c r="M12" s="14">
        <f t="shared" si="4"/>
        <v>60.966403609039844</v>
      </c>
      <c r="N12" s="14">
        <f t="shared" si="5"/>
        <v>64.085307117012576</v>
      </c>
      <c r="O12" s="5">
        <v>58.88</v>
      </c>
      <c r="P12" s="5">
        <v>0.79</v>
      </c>
      <c r="Q12" s="5">
        <v>48.634259327404003</v>
      </c>
      <c r="R12" s="5">
        <v>6.1831550802139035E-2</v>
      </c>
      <c r="S12" s="5">
        <v>76.326530612244895</v>
      </c>
      <c r="T12" s="5">
        <v>28.9</v>
      </c>
      <c r="U12" s="6">
        <v>5</v>
      </c>
      <c r="V12" s="6">
        <v>27</v>
      </c>
      <c r="W12" s="6">
        <v>48</v>
      </c>
      <c r="X12" s="1"/>
    </row>
    <row r="13" spans="1:24">
      <c r="A13" s="2" t="s">
        <v>113</v>
      </c>
      <c r="B13" s="2" t="s">
        <v>207</v>
      </c>
      <c r="C13" s="9" t="s">
        <v>23</v>
      </c>
      <c r="D13" s="2" t="s">
        <v>24</v>
      </c>
      <c r="E13" s="3" t="s">
        <v>225</v>
      </c>
      <c r="F13" s="3" t="s">
        <v>226</v>
      </c>
      <c r="G13" s="3">
        <v>258</v>
      </c>
      <c r="H13" s="11">
        <v>28.539042939999998</v>
      </c>
      <c r="I13" s="12">
        <f t="shared" si="0"/>
        <v>33.136000000000003</v>
      </c>
      <c r="J13" s="12">
        <f t="shared" si="1"/>
        <v>62.101725153975011</v>
      </c>
      <c r="K13" s="13">
        <f t="shared" si="2"/>
        <v>43.341999999999999</v>
      </c>
      <c r="L13" s="13">
        <f t="shared" si="3"/>
        <v>50.540425780492384</v>
      </c>
      <c r="M13" s="14">
        <f t="shared" si="4"/>
        <v>37.111818163053513</v>
      </c>
      <c r="N13" s="14">
        <f t="shared" si="5"/>
        <v>56.16803055967884</v>
      </c>
      <c r="O13" s="5">
        <v>58</v>
      </c>
      <c r="P13" s="5">
        <v>0.91</v>
      </c>
      <c r="Q13" s="5">
        <v>44.3</v>
      </c>
      <c r="R13" s="5">
        <v>0.11568894952251023</v>
      </c>
      <c r="S13" s="5">
        <v>22.6</v>
      </c>
      <c r="T13" s="5">
        <v>18.14</v>
      </c>
      <c r="U13" s="6">
        <v>20</v>
      </c>
      <c r="V13" s="6">
        <v>5</v>
      </c>
      <c r="W13" s="6">
        <v>55</v>
      </c>
      <c r="X13" s="1"/>
    </row>
    <row r="14" spans="1:24">
      <c r="A14" s="2" t="s">
        <v>120</v>
      </c>
      <c r="B14" s="2" t="s">
        <v>174</v>
      </c>
      <c r="C14" s="2" t="s">
        <v>175</v>
      </c>
      <c r="D14" s="2" t="s">
        <v>176</v>
      </c>
      <c r="E14" s="3" t="s">
        <v>247</v>
      </c>
      <c r="F14" s="3" t="s">
        <v>248</v>
      </c>
      <c r="G14" s="3">
        <v>259</v>
      </c>
      <c r="H14" s="11">
        <v>25.572646772667895</v>
      </c>
      <c r="I14" s="12">
        <f t="shared" si="0"/>
        <v>20.56543624161074</v>
      </c>
      <c r="J14" s="12">
        <f t="shared" si="1"/>
        <v>42.866125091356501</v>
      </c>
      <c r="K14" s="13">
        <f t="shared" si="2"/>
        <v>35.754362416107384</v>
      </c>
      <c r="L14" s="13">
        <f t="shared" si="3"/>
        <v>25.429289984461263</v>
      </c>
      <c r="M14" s="14">
        <f t="shared" si="4"/>
        <v>23.483014222456177</v>
      </c>
      <c r="N14" s="14">
        <f t="shared" si="5"/>
        <v>40.801244795368937</v>
      </c>
      <c r="O14" s="5">
        <v>66.650000000000006</v>
      </c>
      <c r="P14" s="5">
        <v>1</v>
      </c>
      <c r="Q14" s="5">
        <v>21</v>
      </c>
      <c r="R14" s="5">
        <v>0.4</v>
      </c>
      <c r="S14" s="5">
        <v>11.275167785234899</v>
      </c>
      <c r="T14" s="5">
        <v>7.3462565482378377</v>
      </c>
      <c r="U14" s="6" t="s">
        <v>315</v>
      </c>
      <c r="V14" s="6" t="s">
        <v>314</v>
      </c>
      <c r="W14" s="6">
        <v>10</v>
      </c>
      <c r="X14" s="1"/>
    </row>
    <row r="15" spans="1:24">
      <c r="A15" s="2" t="s">
        <v>121</v>
      </c>
      <c r="B15" s="2" t="s">
        <v>27</v>
      </c>
      <c r="C15" s="2" t="s">
        <v>28</v>
      </c>
      <c r="D15" s="2" t="s">
        <v>29</v>
      </c>
      <c r="E15" s="3" t="s">
        <v>249</v>
      </c>
      <c r="F15" s="3" t="s">
        <v>227</v>
      </c>
      <c r="G15" s="3">
        <v>260</v>
      </c>
      <c r="H15" s="11">
        <v>35.663937339999997</v>
      </c>
      <c r="I15" s="12">
        <f t="shared" si="0"/>
        <v>88.713700000000003</v>
      </c>
      <c r="J15" s="12">
        <f t="shared" si="1"/>
        <v>67.538146192884341</v>
      </c>
      <c r="K15" s="13">
        <f t="shared" si="2"/>
        <v>76.888900000000007</v>
      </c>
      <c r="L15" s="13">
        <f t="shared" si="3"/>
        <v>57.637407757038481</v>
      </c>
      <c r="M15" s="14">
        <f t="shared" si="4"/>
        <v>60.004201434719477</v>
      </c>
      <c r="N15" s="14">
        <f t="shared" si="5"/>
        <v>60.511036088882712</v>
      </c>
      <c r="O15" s="5">
        <v>62.6</v>
      </c>
      <c r="P15" s="5">
        <v>1.02</v>
      </c>
      <c r="Q15" s="5">
        <v>43.57</v>
      </c>
      <c r="R15" s="5">
        <v>0.10154211150652431</v>
      </c>
      <c r="S15" s="5">
        <v>72.67</v>
      </c>
      <c r="T15" s="5">
        <v>23.42</v>
      </c>
      <c r="U15" s="6" t="s">
        <v>318</v>
      </c>
      <c r="V15" s="6" t="s">
        <v>316</v>
      </c>
      <c r="W15" s="6" t="s">
        <v>319</v>
      </c>
      <c r="X15" s="1"/>
    </row>
    <row r="16" spans="1:24">
      <c r="A16" s="2" t="s">
        <v>122</v>
      </c>
      <c r="B16" s="2" t="s">
        <v>31</v>
      </c>
      <c r="C16" s="2" t="s">
        <v>242</v>
      </c>
      <c r="D16" s="2" t="s">
        <v>320</v>
      </c>
      <c r="E16" s="3" t="s">
        <v>250</v>
      </c>
      <c r="F16" s="3" t="s">
        <v>251</v>
      </c>
      <c r="G16" s="3">
        <v>262.2</v>
      </c>
      <c r="H16" s="11">
        <v>36.135999999999996</v>
      </c>
      <c r="I16" s="12">
        <f t="shared" si="0"/>
        <v>18.151000000000003</v>
      </c>
      <c r="J16" s="12">
        <f t="shared" si="1"/>
        <v>64.631597190928261</v>
      </c>
      <c r="K16" s="13">
        <f t="shared" si="2"/>
        <v>34.296999999999997</v>
      </c>
      <c r="L16" s="13">
        <f t="shared" si="3"/>
        <v>53.843050084372152</v>
      </c>
      <c r="M16" s="14">
        <f t="shared" si="4"/>
        <v>19.282178505046964</v>
      </c>
      <c r="N16" s="14">
        <f t="shared" si="5"/>
        <v>58.189074950102018</v>
      </c>
      <c r="O16" s="5">
        <v>67.33</v>
      </c>
      <c r="P16" s="5">
        <v>0.96</v>
      </c>
      <c r="Q16" s="5">
        <v>27.33</v>
      </c>
      <c r="R16" s="5">
        <v>0.10771470160116449</v>
      </c>
      <c r="S16" s="5">
        <v>9.1</v>
      </c>
      <c r="T16" s="5">
        <v>20.43</v>
      </c>
      <c r="U16" s="6" t="s">
        <v>303</v>
      </c>
      <c r="V16" s="6" t="s">
        <v>322</v>
      </c>
      <c r="W16" s="6" t="s">
        <v>321</v>
      </c>
      <c r="X16" s="1"/>
    </row>
    <row r="17" spans="1:24">
      <c r="A17" s="2" t="s">
        <v>123</v>
      </c>
      <c r="B17" s="2" t="s">
        <v>300</v>
      </c>
      <c r="C17" s="9" t="s">
        <v>323</v>
      </c>
      <c r="D17" s="2" t="s">
        <v>324</v>
      </c>
      <c r="E17" s="3" t="s">
        <v>252</v>
      </c>
      <c r="F17" s="3" t="s">
        <v>253</v>
      </c>
      <c r="G17" s="3">
        <v>262.8</v>
      </c>
      <c r="H17" s="11">
        <v>26.559437499999998</v>
      </c>
      <c r="I17" s="12">
        <f t="shared" si="0"/>
        <v>28.862500000000004</v>
      </c>
      <c r="J17" s="12">
        <f t="shared" si="1"/>
        <v>45.565968615403399</v>
      </c>
      <c r="K17" s="13">
        <f t="shared" si="2"/>
        <v>40.762500000000003</v>
      </c>
      <c r="L17" s="13">
        <f t="shared" si="3"/>
        <v>28.953803757864595</v>
      </c>
      <c r="M17" s="14">
        <f t="shared" si="4"/>
        <v>33.451397547361829</v>
      </c>
      <c r="N17" s="14">
        <f t="shared" si="5"/>
        <v>42.958074678301145</v>
      </c>
      <c r="O17" s="5">
        <v>65.010000000000005</v>
      </c>
      <c r="P17" s="5">
        <v>0.98</v>
      </c>
      <c r="Q17" s="5">
        <v>36.799999999999997</v>
      </c>
      <c r="R17" s="5">
        <v>0.19607508532423207</v>
      </c>
      <c r="S17" s="5">
        <v>18.75</v>
      </c>
      <c r="T17" s="5">
        <v>8.34</v>
      </c>
      <c r="U17" s="6">
        <v>20</v>
      </c>
      <c r="V17" s="6" t="s">
        <v>373</v>
      </c>
      <c r="W17" s="6">
        <v>60</v>
      </c>
      <c r="X17" s="1"/>
    </row>
    <row r="18" spans="1:24">
      <c r="A18" s="2" t="s">
        <v>111</v>
      </c>
      <c r="B18" s="2" t="s">
        <v>112</v>
      </c>
      <c r="C18" s="2" t="s">
        <v>370</v>
      </c>
      <c r="D18" s="2" t="s">
        <v>309</v>
      </c>
      <c r="E18" s="3" t="s">
        <v>254</v>
      </c>
      <c r="F18" s="3" t="s">
        <v>228</v>
      </c>
      <c r="G18" s="3">
        <v>263</v>
      </c>
      <c r="H18" s="11">
        <v>26.287073130193903</v>
      </c>
      <c r="I18" s="12">
        <f t="shared" si="0"/>
        <v>26.627894736842109</v>
      </c>
      <c r="J18" s="12">
        <f t="shared" si="1"/>
        <v>44.669854447065354</v>
      </c>
      <c r="K18" s="13">
        <f t="shared" si="2"/>
        <v>39.413684210526313</v>
      </c>
      <c r="L18" s="13">
        <f t="shared" si="3"/>
        <v>27.783970506152624</v>
      </c>
      <c r="M18" s="14">
        <f t="shared" si="4"/>
        <v>31.225203110829234</v>
      </c>
      <c r="N18" s="14">
        <f t="shared" si="5"/>
        <v>42.242193998707783</v>
      </c>
      <c r="O18" s="5">
        <v>62</v>
      </c>
      <c r="P18" s="5">
        <v>0.9261138116829174</v>
      </c>
      <c r="Q18" s="5">
        <v>34.343773775626261</v>
      </c>
      <c r="R18" s="5">
        <v>0.20125786163522014</v>
      </c>
      <c r="S18" s="5">
        <v>16.736842105263158</v>
      </c>
      <c r="T18" s="5">
        <v>7.9960893279818999</v>
      </c>
      <c r="U18" s="6" t="s">
        <v>373</v>
      </c>
      <c r="V18" s="6" t="s">
        <v>373</v>
      </c>
      <c r="W18" s="6" t="s">
        <v>373</v>
      </c>
      <c r="X18" s="1"/>
    </row>
    <row r="19" spans="1:24">
      <c r="A19" s="2" t="s">
        <v>124</v>
      </c>
      <c r="B19" s="2" t="s">
        <v>12</v>
      </c>
      <c r="C19" s="2" t="s">
        <v>301</v>
      </c>
      <c r="D19" s="2" t="s">
        <v>35</v>
      </c>
      <c r="E19" s="3" t="s">
        <v>255</v>
      </c>
      <c r="F19" s="3" t="s">
        <v>256</v>
      </c>
      <c r="G19" s="3">
        <v>273</v>
      </c>
      <c r="H19" s="11">
        <v>27.283203105912513</v>
      </c>
      <c r="I19" s="12">
        <f t="shared" si="0"/>
        <v>34.616936708860763</v>
      </c>
      <c r="J19" s="12">
        <f t="shared" si="1"/>
        <v>51.687843117177295</v>
      </c>
      <c r="K19" s="13">
        <f t="shared" si="2"/>
        <v>44.235898734177212</v>
      </c>
      <c r="L19" s="13">
        <f t="shared" si="3"/>
        <v>36.945611730575067</v>
      </c>
      <c r="M19" s="14">
        <f t="shared" si="4"/>
        <v>38.23602595046038</v>
      </c>
      <c r="N19" s="14">
        <f t="shared" si="5"/>
        <v>47.848669909981417</v>
      </c>
      <c r="O19" s="5">
        <v>56.2</v>
      </c>
      <c r="P19" s="5">
        <v>0.90453263530145378</v>
      </c>
      <c r="Q19" s="5">
        <v>24.7</v>
      </c>
      <c r="R19" s="5">
        <v>0.90453263530145378</v>
      </c>
      <c r="S19" s="5">
        <v>23.934177215189873</v>
      </c>
      <c r="T19" s="5">
        <v>11.12</v>
      </c>
      <c r="U19" s="6" t="s">
        <v>373</v>
      </c>
      <c r="V19" s="6" t="s">
        <v>373</v>
      </c>
      <c r="W19" s="6" t="s">
        <v>373</v>
      </c>
      <c r="X19" s="1"/>
    </row>
    <row r="20" spans="1:24">
      <c r="A20" s="2" t="s">
        <v>125</v>
      </c>
      <c r="B20" s="2" t="s">
        <v>180</v>
      </c>
      <c r="C20" s="2" t="s">
        <v>37</v>
      </c>
      <c r="D20" s="2" t="s">
        <v>326</v>
      </c>
      <c r="E20" s="3" t="s">
        <v>257</v>
      </c>
      <c r="F20" s="3" t="s">
        <v>258</v>
      </c>
      <c r="G20" s="3">
        <v>273.60000000000002</v>
      </c>
      <c r="H20" s="11">
        <v>29.209119092627599</v>
      </c>
      <c r="I20" s="12">
        <f t="shared" si="0"/>
        <v>48.830434782608705</v>
      </c>
      <c r="J20" s="12">
        <f t="shared" si="1"/>
        <v>53.81670782477449</v>
      </c>
      <c r="K20" s="13">
        <f t="shared" si="2"/>
        <v>52.815217391304344</v>
      </c>
      <c r="L20" s="13">
        <f t="shared" si="3"/>
        <v>39.724740564083056</v>
      </c>
      <c r="M20" s="14">
        <f t="shared" si="4"/>
        <v>46.63531126398928</v>
      </c>
      <c r="N20" s="14">
        <f t="shared" si="5"/>
        <v>49.549360700825041</v>
      </c>
      <c r="O20" s="5">
        <v>64.38</v>
      </c>
      <c r="P20" s="5">
        <v>1.1021287636332149</v>
      </c>
      <c r="Q20" s="5">
        <v>44.627140994841575</v>
      </c>
      <c r="R20" s="5">
        <v>0.10946745562130178</v>
      </c>
      <c r="S20" s="5">
        <v>36.739130434782609</v>
      </c>
      <c r="T20" s="5">
        <v>12.29</v>
      </c>
      <c r="U20" s="6" t="s">
        <v>373</v>
      </c>
      <c r="V20" s="6" t="s">
        <v>373</v>
      </c>
      <c r="W20" s="6" t="s">
        <v>373</v>
      </c>
      <c r="X20" s="1"/>
    </row>
    <row r="21" spans="1:24">
      <c r="A21" s="2" t="s">
        <v>121</v>
      </c>
      <c r="B21" s="2" t="s">
        <v>38</v>
      </c>
      <c r="C21" s="2" t="s">
        <v>39</v>
      </c>
      <c r="D21" s="2" t="s">
        <v>33</v>
      </c>
      <c r="E21" s="3" t="s">
        <v>259</v>
      </c>
      <c r="F21" s="3" t="s">
        <v>229</v>
      </c>
      <c r="G21" s="3">
        <v>275</v>
      </c>
      <c r="H21" s="11">
        <v>25.957337499999998</v>
      </c>
      <c r="I21" s="12">
        <f t="shared" si="0"/>
        <v>23.8675</v>
      </c>
      <c r="J21" s="12">
        <f t="shared" si="1"/>
        <v>45.895112595404989</v>
      </c>
      <c r="K21" s="13">
        <f t="shared" si="2"/>
        <v>37.747500000000002</v>
      </c>
      <c r="L21" s="13">
        <f t="shared" si="3"/>
        <v>29.383485137772684</v>
      </c>
      <c r="M21" s="14">
        <f t="shared" si="4"/>
        <v>28.072435371607327</v>
      </c>
      <c r="N21" s="14">
        <f t="shared" si="5"/>
        <v>43.221018647287373</v>
      </c>
      <c r="O21" s="5">
        <v>66.34</v>
      </c>
      <c r="P21" s="5">
        <v>1</v>
      </c>
      <c r="Q21" s="5">
        <v>42.17</v>
      </c>
      <c r="R21" s="5">
        <v>0.44871794871794873</v>
      </c>
      <c r="S21" s="5">
        <v>14.25</v>
      </c>
      <c r="T21" s="5">
        <v>8.4700000000000006</v>
      </c>
      <c r="U21" s="6" t="s">
        <v>317</v>
      </c>
      <c r="V21" s="7" t="s">
        <v>316</v>
      </c>
      <c r="W21" s="6" t="s">
        <v>308</v>
      </c>
      <c r="X21" s="1"/>
    </row>
    <row r="22" spans="1:24">
      <c r="A22" s="2" t="s">
        <v>126</v>
      </c>
      <c r="B22" s="2" t="s">
        <v>127</v>
      </c>
      <c r="C22" s="2" t="s">
        <v>327</v>
      </c>
      <c r="D22" s="2" t="s">
        <v>328</v>
      </c>
      <c r="E22" s="3" t="s">
        <v>260</v>
      </c>
      <c r="F22" s="3" t="s">
        <v>261</v>
      </c>
      <c r="G22" s="3">
        <v>277.89999999999998</v>
      </c>
      <c r="H22" s="11">
        <v>26.754016666666665</v>
      </c>
      <c r="I22" s="12">
        <f t="shared" si="0"/>
        <v>30.435000000000002</v>
      </c>
      <c r="J22" s="12">
        <f t="shared" si="1"/>
        <v>55.044579001723257</v>
      </c>
      <c r="K22" s="13">
        <f t="shared" si="2"/>
        <v>41.711666666666666</v>
      </c>
      <c r="L22" s="13">
        <f t="shared" si="3"/>
        <v>41.327666376847944</v>
      </c>
      <c r="M22" s="14">
        <f t="shared" si="4"/>
        <v>34.879009096826252</v>
      </c>
      <c r="N22" s="14">
        <f t="shared" si="5"/>
        <v>50.530272825267197</v>
      </c>
      <c r="O22" s="5">
        <v>61.28</v>
      </c>
      <c r="P22" s="5">
        <v>0.99</v>
      </c>
      <c r="Q22" s="5">
        <v>44.5</v>
      </c>
      <c r="R22" s="5">
        <v>0.3066115702479339</v>
      </c>
      <c r="S22" s="5">
        <v>20.166666666666668</v>
      </c>
      <c r="T22" s="5">
        <v>13.02</v>
      </c>
      <c r="U22" s="6" t="s">
        <v>329</v>
      </c>
      <c r="V22" s="6" t="s">
        <v>373</v>
      </c>
      <c r="W22" s="6" t="s">
        <v>330</v>
      </c>
      <c r="X22" s="1"/>
    </row>
    <row r="23" spans="1:24">
      <c r="A23" s="2" t="s">
        <v>128</v>
      </c>
      <c r="B23" s="2" t="s">
        <v>129</v>
      </c>
      <c r="C23" s="2" t="s">
        <v>130</v>
      </c>
      <c r="D23" s="2" t="s">
        <v>42</v>
      </c>
      <c r="E23" s="3" t="s">
        <v>230</v>
      </c>
      <c r="F23" s="3" t="s">
        <v>231</v>
      </c>
      <c r="G23" s="3">
        <v>278.10000000000002</v>
      </c>
      <c r="H23" s="11">
        <v>24.739023609482683</v>
      </c>
      <c r="I23" s="12">
        <f t="shared" si="0"/>
        <v>13.071711229946525</v>
      </c>
      <c r="J23" s="12" t="e">
        <f t="shared" si="1"/>
        <v>#NUM!</v>
      </c>
      <c r="K23" s="13">
        <f t="shared" si="2"/>
        <v>31.231122994652406</v>
      </c>
      <c r="L23" s="13" t="e">
        <f t="shared" si="3"/>
        <v>#NUM!</v>
      </c>
      <c r="M23" s="14">
        <f t="shared" si="4"/>
        <v>5.5844505579320796</v>
      </c>
      <c r="N23" s="14" t="e">
        <f t="shared" si="5"/>
        <v>#NUM!</v>
      </c>
      <c r="O23" s="5">
        <v>65.02</v>
      </c>
      <c r="P23" s="5">
        <v>1.74</v>
      </c>
      <c r="Q23" s="5">
        <v>16.12</v>
      </c>
      <c r="R23" s="5">
        <v>1.1146572104018913</v>
      </c>
      <c r="S23" s="5">
        <v>4.5240641711229941</v>
      </c>
      <c r="T23" s="5"/>
      <c r="U23" s="6">
        <v>15</v>
      </c>
      <c r="V23" s="6" t="s">
        <v>373</v>
      </c>
      <c r="W23" s="6">
        <v>40</v>
      </c>
      <c r="X23" s="1"/>
    </row>
    <row r="24" spans="1:24">
      <c r="A24" s="2" t="s">
        <v>131</v>
      </c>
      <c r="B24" s="2" t="s">
        <v>132</v>
      </c>
      <c r="C24" s="2" t="s">
        <v>44</v>
      </c>
      <c r="D24" s="2" t="s">
        <v>334</v>
      </c>
      <c r="E24" s="3" t="s">
        <v>232</v>
      </c>
      <c r="F24" s="3" t="s">
        <v>233</v>
      </c>
      <c r="G24" s="3">
        <v>279</v>
      </c>
      <c r="H24" s="11">
        <v>33.794020214030915</v>
      </c>
      <c r="I24" s="12">
        <f t="shared" si="0"/>
        <v>78.094827586206904</v>
      </c>
      <c r="J24" s="12">
        <f t="shared" si="1"/>
        <v>37.39206560359537</v>
      </c>
      <c r="K24" s="13">
        <f t="shared" si="2"/>
        <v>70.479310344827596</v>
      </c>
      <c r="L24" s="13">
        <f t="shared" si="3"/>
        <v>18.283172852412193</v>
      </c>
      <c r="M24" s="14">
        <f t="shared" si="4"/>
        <v>57.237598150640267</v>
      </c>
      <c r="N24" s="14">
        <f t="shared" si="5"/>
        <v>36.428170956462019</v>
      </c>
      <c r="O24" s="5">
        <v>60.02</v>
      </c>
      <c r="P24" s="5">
        <v>0.96629218267037587</v>
      </c>
      <c r="Q24" s="5">
        <v>43.9</v>
      </c>
      <c r="R24" s="5">
        <v>6.3934426229508193E-2</v>
      </c>
      <c r="S24" s="5">
        <v>63.103448275862071</v>
      </c>
      <c r="T24" s="5">
        <v>5.68</v>
      </c>
      <c r="U24" s="7" t="s">
        <v>337</v>
      </c>
      <c r="V24" s="7" t="s">
        <v>336</v>
      </c>
      <c r="W24" s="6" t="s">
        <v>335</v>
      </c>
      <c r="X24" s="1"/>
    </row>
    <row r="25" spans="1:24">
      <c r="A25" s="2" t="s">
        <v>133</v>
      </c>
      <c r="B25" s="2" t="s">
        <v>134</v>
      </c>
      <c r="C25" s="2" t="s">
        <v>47</v>
      </c>
      <c r="D25" s="2" t="s">
        <v>341</v>
      </c>
      <c r="E25" s="3" t="s">
        <v>262</v>
      </c>
      <c r="F25" s="3" t="s">
        <v>263</v>
      </c>
      <c r="G25" s="3">
        <v>280</v>
      </c>
      <c r="H25" s="11">
        <v>32.408734374999995</v>
      </c>
      <c r="I25" s="12">
        <f t="shared" si="0"/>
        <v>69.793750000000003</v>
      </c>
      <c r="J25" s="12">
        <f t="shared" si="1"/>
        <v>64.550846889733464</v>
      </c>
      <c r="K25" s="13">
        <f t="shared" si="2"/>
        <v>65.46875</v>
      </c>
      <c r="L25" s="13">
        <f t="shared" si="3"/>
        <v>53.737634512605631</v>
      </c>
      <c r="M25" s="14">
        <f t="shared" si="4"/>
        <v>54.765201713533529</v>
      </c>
      <c r="N25" s="14">
        <f t="shared" si="5"/>
        <v>58.124565780914445</v>
      </c>
      <c r="O25" s="5">
        <v>66.040000000000006</v>
      </c>
      <c r="P25" s="5">
        <v>0.98842466462175604</v>
      </c>
      <c r="Q25" s="5">
        <v>36.451493964418184</v>
      </c>
      <c r="R25" s="5">
        <v>0.3756019261637239</v>
      </c>
      <c r="S25" s="5">
        <v>55.625</v>
      </c>
      <c r="T25" s="5">
        <v>20.352622061482801</v>
      </c>
      <c r="U25" s="6" t="s">
        <v>313</v>
      </c>
      <c r="V25" s="6" t="s">
        <v>343</v>
      </c>
      <c r="W25" s="6" t="s">
        <v>342</v>
      </c>
      <c r="X25" s="1"/>
    </row>
    <row r="26" spans="1:24">
      <c r="A26" s="2" t="s">
        <v>131</v>
      </c>
      <c r="B26" s="2" t="s">
        <v>132</v>
      </c>
      <c r="C26" s="2" t="s">
        <v>48</v>
      </c>
      <c r="D26" s="2" t="s">
        <v>338</v>
      </c>
      <c r="E26" s="3" t="s">
        <v>234</v>
      </c>
      <c r="F26" s="3" t="s">
        <v>235</v>
      </c>
      <c r="G26" s="3">
        <v>280.3</v>
      </c>
      <c r="H26" s="11">
        <v>32.760910767400354</v>
      </c>
      <c r="I26" s="12">
        <f t="shared" si="0"/>
        <v>71.942682926829264</v>
      </c>
      <c r="J26" s="12">
        <f t="shared" si="1"/>
        <v>57.914709982641931</v>
      </c>
      <c r="K26" s="13">
        <f t="shared" si="2"/>
        <v>66.765853658536585</v>
      </c>
      <c r="L26" s="13">
        <f t="shared" si="3"/>
        <v>45.074482102878058</v>
      </c>
      <c r="M26" s="14">
        <f t="shared" si="4"/>
        <v>55.435758693780812</v>
      </c>
      <c r="N26" s="14">
        <f t="shared" si="5"/>
        <v>52.823140620174023</v>
      </c>
      <c r="O26" s="5">
        <v>63.64</v>
      </c>
      <c r="P26" s="5">
        <v>0.9870583556767113</v>
      </c>
      <c r="Q26" s="5">
        <v>42.2</v>
      </c>
      <c r="R26" s="5">
        <v>5.6638418079096045E-2</v>
      </c>
      <c r="S26" s="5">
        <v>57.560975609756092</v>
      </c>
      <c r="T26" s="5">
        <v>14.9</v>
      </c>
      <c r="U26" s="6" t="s">
        <v>318</v>
      </c>
      <c r="V26" s="7" t="s">
        <v>340</v>
      </c>
      <c r="W26" s="6" t="s">
        <v>339</v>
      </c>
      <c r="X26" s="1"/>
    </row>
    <row r="27" spans="1:24">
      <c r="A27" s="2" t="s">
        <v>126</v>
      </c>
      <c r="B27" s="2" t="s">
        <v>135</v>
      </c>
      <c r="C27" s="2" t="s">
        <v>331</v>
      </c>
      <c r="D27" s="2" t="s">
        <v>49</v>
      </c>
      <c r="E27" s="3" t="s">
        <v>264</v>
      </c>
      <c r="F27" s="3" t="s">
        <v>265</v>
      </c>
      <c r="G27" s="3">
        <v>282.2</v>
      </c>
      <c r="H27" s="11">
        <v>36.326118283737017</v>
      </c>
      <c r="I27" s="12">
        <f t="shared" si="0"/>
        <v>92.331647058823521</v>
      </c>
      <c r="J27" s="12">
        <f t="shared" si="1"/>
        <v>65.658440765427201</v>
      </c>
      <c r="K27" s="13">
        <f t="shared" si="2"/>
        <v>79.072705882352935</v>
      </c>
      <c r="L27" s="13">
        <f t="shared" si="3"/>
        <v>55.183544186796055</v>
      </c>
      <c r="M27" s="14">
        <f t="shared" si="4"/>
        <v>60.864160675983186</v>
      </c>
      <c r="N27" s="14">
        <f t="shared" si="5"/>
        <v>59.009391715444224</v>
      </c>
      <c r="O27" s="5">
        <v>63.98</v>
      </c>
      <c r="P27" s="5">
        <v>1.04</v>
      </c>
      <c r="Q27" s="5">
        <v>36.200000000000003</v>
      </c>
      <c r="R27" s="5">
        <v>7.5302138208862723E-2</v>
      </c>
      <c r="S27" s="5">
        <v>75.929411764705875</v>
      </c>
      <c r="T27" s="5">
        <v>21.44</v>
      </c>
      <c r="U27" s="6" t="s">
        <v>329</v>
      </c>
      <c r="V27" s="6" t="s">
        <v>329</v>
      </c>
      <c r="W27" s="6" t="s">
        <v>332</v>
      </c>
      <c r="X27" s="1"/>
    </row>
    <row r="28" spans="1:24">
      <c r="A28" s="2" t="s">
        <v>126</v>
      </c>
      <c r="B28" s="2" t="s">
        <v>135</v>
      </c>
      <c r="C28" s="2" t="s">
        <v>50</v>
      </c>
      <c r="D28" s="2" t="s">
        <v>24</v>
      </c>
      <c r="E28" s="3" t="s">
        <v>266</v>
      </c>
      <c r="F28" s="3" t="s">
        <v>267</v>
      </c>
      <c r="G28" s="3">
        <v>285</v>
      </c>
      <c r="H28" s="11">
        <v>38.861074505723202</v>
      </c>
      <c r="I28" s="12">
        <f t="shared" si="0"/>
        <v>105.58677419354838</v>
      </c>
      <c r="J28" s="12">
        <f t="shared" si="1"/>
        <v>70.239532538860729</v>
      </c>
      <c r="K28" s="13">
        <f t="shared" si="2"/>
        <v>87.073548387096764</v>
      </c>
      <c r="L28" s="13">
        <f t="shared" si="3"/>
        <v>61.163935609069711</v>
      </c>
      <c r="M28" s="14">
        <f t="shared" si="4"/>
        <v>63.727041470571436</v>
      </c>
      <c r="N28" s="14">
        <f t="shared" si="5"/>
        <v>62.669098489333784</v>
      </c>
      <c r="O28" s="5">
        <v>63.47</v>
      </c>
      <c r="P28" s="5">
        <v>1.02</v>
      </c>
      <c r="Q28" s="5">
        <v>42.2</v>
      </c>
      <c r="R28" s="5">
        <v>8.5168869309838482E-2</v>
      </c>
      <c r="S28" s="5">
        <v>87.870967741935473</v>
      </c>
      <c r="T28" s="5">
        <v>26.59</v>
      </c>
      <c r="U28" s="6">
        <v>25</v>
      </c>
      <c r="V28" s="6" t="s">
        <v>373</v>
      </c>
      <c r="W28" s="6" t="s">
        <v>333</v>
      </c>
      <c r="X28" s="1"/>
    </row>
    <row r="29" spans="1:24">
      <c r="A29" s="2" t="s">
        <v>136</v>
      </c>
      <c r="B29" s="2" t="s">
        <v>137</v>
      </c>
      <c r="C29" s="2" t="s">
        <v>138</v>
      </c>
      <c r="D29" s="2" t="s">
        <v>29</v>
      </c>
      <c r="E29" s="3" t="s">
        <v>268</v>
      </c>
      <c r="F29" s="3" t="s">
        <v>269</v>
      </c>
      <c r="G29" s="3">
        <v>285.89999999999998</v>
      </c>
      <c r="H29" s="11">
        <v>29.504655472793839</v>
      </c>
      <c r="I29" s="12">
        <f t="shared" si="0"/>
        <v>50.891011235955062</v>
      </c>
      <c r="J29" s="12">
        <f t="shared" si="1"/>
        <v>55.593146148384726</v>
      </c>
      <c r="K29" s="13">
        <f t="shared" si="2"/>
        <v>54.05898876404494</v>
      </c>
      <c r="L29" s="13">
        <f t="shared" si="3"/>
        <v>42.043793977141902</v>
      </c>
      <c r="M29" s="14">
        <f t="shared" si="4"/>
        <v>47.601462364516479</v>
      </c>
      <c r="N29" s="14">
        <f t="shared" si="5"/>
        <v>50.968507857844493</v>
      </c>
      <c r="O29" s="5">
        <v>58.27</v>
      </c>
      <c r="P29" s="5">
        <v>0.87</v>
      </c>
      <c r="Q29" s="5">
        <v>45</v>
      </c>
      <c r="R29" s="5">
        <v>9.1848617176128092E-2</v>
      </c>
      <c r="S29" s="5">
        <v>38.59550561797753</v>
      </c>
      <c r="T29" s="5">
        <v>13.36</v>
      </c>
      <c r="U29" s="7" t="s">
        <v>315</v>
      </c>
      <c r="V29" s="6" t="s">
        <v>344</v>
      </c>
      <c r="W29" s="6" t="s">
        <v>303</v>
      </c>
      <c r="X29" s="1"/>
    </row>
    <row r="30" spans="1:24">
      <c r="A30" s="2" t="s">
        <v>139</v>
      </c>
      <c r="B30" s="2" t="s">
        <v>140</v>
      </c>
      <c r="C30" s="2" t="s">
        <v>53</v>
      </c>
      <c r="D30" s="2" t="s">
        <v>369</v>
      </c>
      <c r="E30" s="3" t="s">
        <v>270</v>
      </c>
      <c r="F30" s="3" t="s">
        <v>271</v>
      </c>
      <c r="G30" s="3">
        <v>290.60000000000002</v>
      </c>
      <c r="H30" s="11">
        <v>31.633500591000001</v>
      </c>
      <c r="I30" s="12">
        <f t="shared" si="0"/>
        <v>65.348200000000006</v>
      </c>
      <c r="J30" s="12">
        <f t="shared" si="1"/>
        <v>48.560062106558114</v>
      </c>
      <c r="K30" s="13">
        <f t="shared" si="2"/>
        <v>62.785399999999996</v>
      </c>
      <c r="L30" s="13">
        <f t="shared" si="3"/>
        <v>32.862446482689691</v>
      </c>
      <c r="M30" s="14">
        <f t="shared" si="4"/>
        <v>53.300620208093179</v>
      </c>
      <c r="N30" s="14">
        <f t="shared" si="5"/>
        <v>45.349972674054442</v>
      </c>
      <c r="O30" s="5">
        <v>58.57</v>
      </c>
      <c r="P30" s="5">
        <v>1</v>
      </c>
      <c r="Q30" s="5">
        <v>45</v>
      </c>
      <c r="R30" s="5">
        <v>0.04</v>
      </c>
      <c r="S30" s="5">
        <v>51.62</v>
      </c>
      <c r="T30" s="5">
        <v>9.6</v>
      </c>
      <c r="U30" s="6" t="s">
        <v>345</v>
      </c>
      <c r="V30" s="6" t="s">
        <v>373</v>
      </c>
      <c r="W30" s="6">
        <v>60</v>
      </c>
      <c r="X30" s="1"/>
    </row>
    <row r="31" spans="1:24">
      <c r="A31" s="2" t="s">
        <v>141</v>
      </c>
      <c r="B31" s="2" t="s">
        <v>55</v>
      </c>
      <c r="C31" s="2" t="s">
        <v>346</v>
      </c>
      <c r="D31" s="2" t="s">
        <v>334</v>
      </c>
      <c r="E31" s="3" t="s">
        <v>236</v>
      </c>
      <c r="F31" s="3" t="s">
        <v>272</v>
      </c>
      <c r="G31" s="3">
        <v>304</v>
      </c>
      <c r="H31" s="11">
        <v>27.810909975000001</v>
      </c>
      <c r="I31" s="12">
        <f t="shared" si="0"/>
        <v>38.797000000000004</v>
      </c>
      <c r="J31" s="12">
        <f t="shared" si="1"/>
        <v>66.158708100046567</v>
      </c>
      <c r="K31" s="13">
        <f t="shared" si="2"/>
        <v>46.759</v>
      </c>
      <c r="L31" s="13">
        <f t="shared" si="3"/>
        <v>55.836618742986175</v>
      </c>
      <c r="M31" s="14">
        <f t="shared" si="4"/>
        <v>41.100075298588536</v>
      </c>
      <c r="N31" s="14">
        <f t="shared" si="5"/>
        <v>59.409041371860063</v>
      </c>
      <c r="O31" s="5">
        <v>60.09</v>
      </c>
      <c r="P31" s="5">
        <v>0.93</v>
      </c>
      <c r="Q31" s="5">
        <v>41.9</v>
      </c>
      <c r="R31" s="5">
        <v>7.1999999999999995E-2</v>
      </c>
      <c r="S31" s="5">
        <v>27.7</v>
      </c>
      <c r="T31" s="5">
        <v>21.95</v>
      </c>
      <c r="U31" s="7" t="s">
        <v>348</v>
      </c>
      <c r="V31" s="6" t="s">
        <v>349</v>
      </c>
      <c r="W31" s="6" t="s">
        <v>347</v>
      </c>
      <c r="X31" s="1"/>
    </row>
    <row r="32" spans="1:24">
      <c r="A32" s="2" t="s">
        <v>142</v>
      </c>
      <c r="B32" s="2" t="s">
        <v>178</v>
      </c>
      <c r="C32" s="2" t="s">
        <v>371</v>
      </c>
      <c r="D32" s="2" t="s">
        <v>49</v>
      </c>
      <c r="E32" s="3" t="s">
        <v>143</v>
      </c>
      <c r="F32" s="3" t="s">
        <v>273</v>
      </c>
      <c r="G32" s="3">
        <v>306.60000000000002</v>
      </c>
      <c r="H32" s="11">
        <v>38.543929840000004</v>
      </c>
      <c r="I32" s="12">
        <f t="shared" si="0"/>
        <v>103.97620000000001</v>
      </c>
      <c r="J32" s="12">
        <f t="shared" si="1"/>
        <v>60.481348972144609</v>
      </c>
      <c r="K32" s="13">
        <f t="shared" si="2"/>
        <v>86.101399999999998</v>
      </c>
      <c r="L32" s="13">
        <f t="shared" si="3"/>
        <v>48.42510386642995</v>
      </c>
      <c r="M32" s="14">
        <f t="shared" si="4"/>
        <v>63.400694957874236</v>
      </c>
      <c r="N32" s="14">
        <f t="shared" si="5"/>
        <v>54.873557106148908</v>
      </c>
      <c r="O32" s="5" t="s">
        <v>57</v>
      </c>
      <c r="P32" s="5" t="s">
        <v>58</v>
      </c>
      <c r="Q32" s="5" t="s">
        <v>59</v>
      </c>
      <c r="R32" s="5" t="s">
        <v>60</v>
      </c>
      <c r="S32" s="5">
        <v>86.42</v>
      </c>
      <c r="T32" s="5">
        <v>16.809999999999999</v>
      </c>
      <c r="U32" s="6">
        <v>25</v>
      </c>
      <c r="V32" s="6">
        <v>15</v>
      </c>
      <c r="W32" s="6">
        <v>53</v>
      </c>
      <c r="X32" s="1"/>
    </row>
    <row r="33" spans="1:24">
      <c r="A33" s="2" t="s">
        <v>144</v>
      </c>
      <c r="B33" s="2" t="s">
        <v>62</v>
      </c>
      <c r="C33" s="2" t="s">
        <v>63</v>
      </c>
      <c r="D33" s="2" t="s">
        <v>64</v>
      </c>
      <c r="E33" s="3" t="s">
        <v>237</v>
      </c>
      <c r="F33" s="3" t="s">
        <v>238</v>
      </c>
      <c r="G33" s="3">
        <v>311</v>
      </c>
      <c r="H33" s="11">
        <v>34.14513819375</v>
      </c>
      <c r="I33" s="12">
        <f t="shared" si="0"/>
        <v>80.6995</v>
      </c>
      <c r="J33" s="12">
        <f t="shared" si="1"/>
        <v>65.954137973464242</v>
      </c>
      <c r="K33" s="13">
        <f t="shared" si="2"/>
        <v>72.051500000000004</v>
      </c>
      <c r="L33" s="13">
        <f t="shared" si="3"/>
        <v>55.569562440521089</v>
      </c>
      <c r="M33" s="14">
        <f t="shared" si="4"/>
        <v>57.953215250175816</v>
      </c>
      <c r="N33" s="14">
        <f t="shared" si="5"/>
        <v>59.24561598878207</v>
      </c>
      <c r="O33" s="5">
        <v>57.72</v>
      </c>
      <c r="P33" s="5">
        <v>0.82</v>
      </c>
      <c r="Q33" s="5">
        <v>38</v>
      </c>
      <c r="R33" s="5">
        <v>3.1E-2</v>
      </c>
      <c r="S33" s="5">
        <v>65.45</v>
      </c>
      <c r="T33" s="5">
        <v>21.74</v>
      </c>
      <c r="U33" s="6" t="s">
        <v>373</v>
      </c>
      <c r="V33" s="6">
        <v>28</v>
      </c>
      <c r="W33" s="6" t="s">
        <v>372</v>
      </c>
      <c r="X33" s="1"/>
    </row>
    <row r="34" spans="1:24">
      <c r="A34" s="2" t="s">
        <v>142</v>
      </c>
      <c r="B34" s="2" t="s">
        <v>178</v>
      </c>
      <c r="C34" s="2" t="s">
        <v>65</v>
      </c>
      <c r="D34" s="2" t="s">
        <v>350</v>
      </c>
      <c r="E34" s="3" t="s">
        <v>143</v>
      </c>
      <c r="F34" s="3" t="s">
        <v>145</v>
      </c>
      <c r="G34" s="3">
        <v>315</v>
      </c>
      <c r="H34" s="11">
        <v>34.019982460000001</v>
      </c>
      <c r="I34" s="12">
        <f t="shared" si="0"/>
        <v>79.411900000000017</v>
      </c>
      <c r="J34" s="12">
        <f t="shared" si="1"/>
        <v>58.014449033658956</v>
      </c>
      <c r="K34" s="13">
        <f t="shared" si="2"/>
        <v>71.274300000000011</v>
      </c>
      <c r="L34" s="13">
        <f t="shared" si="3"/>
        <v>45.204686559515885</v>
      </c>
      <c r="M34" s="14">
        <f t="shared" si="4"/>
        <v>57.602720323810473</v>
      </c>
      <c r="N34" s="14">
        <f t="shared" si="5"/>
        <v>52.902819373336129</v>
      </c>
      <c r="O34" s="5" t="s">
        <v>66</v>
      </c>
      <c r="P34" s="5" t="s">
        <v>67</v>
      </c>
      <c r="Q34" s="5" t="s">
        <v>68</v>
      </c>
      <c r="R34" s="5" t="s">
        <v>69</v>
      </c>
      <c r="S34" s="5">
        <v>64.290000000000006</v>
      </c>
      <c r="T34" s="5">
        <v>14.97</v>
      </c>
      <c r="U34" s="6" t="s">
        <v>351</v>
      </c>
      <c r="V34" s="6">
        <v>13</v>
      </c>
      <c r="W34" s="6">
        <v>67</v>
      </c>
      <c r="X34" s="1"/>
    </row>
    <row r="35" spans="1:24">
      <c r="A35" s="2" t="s">
        <v>146</v>
      </c>
      <c r="B35" s="2" t="s">
        <v>147</v>
      </c>
      <c r="C35" s="2" t="s">
        <v>148</v>
      </c>
      <c r="D35" s="2" t="s">
        <v>210</v>
      </c>
      <c r="E35" s="3" t="s">
        <v>149</v>
      </c>
      <c r="F35" s="3" t="s">
        <v>150</v>
      </c>
      <c r="G35" s="3">
        <v>315.60000000000002</v>
      </c>
      <c r="H35" s="11">
        <v>25.139922495274099</v>
      </c>
      <c r="I35" s="12">
        <f t="shared" si="0"/>
        <v>16.736956521739131</v>
      </c>
      <c r="J35" s="12">
        <f t="shared" si="1"/>
        <v>51.145154326160579</v>
      </c>
      <c r="K35" s="13">
        <f t="shared" si="2"/>
        <v>33.443478260869568</v>
      </c>
      <c r="L35" s="13">
        <f t="shared" si="3"/>
        <v>36.237158036287262</v>
      </c>
      <c r="M35" s="14">
        <f t="shared" si="4"/>
        <v>16.326267645236797</v>
      </c>
      <c r="N35" s="14">
        <f t="shared" si="5"/>
        <v>47.415130932195503</v>
      </c>
      <c r="O35" s="5">
        <v>61.94</v>
      </c>
      <c r="P35" s="5">
        <v>1.01</v>
      </c>
      <c r="Q35" s="5">
        <v>32.619933509568064</v>
      </c>
      <c r="R35" s="5">
        <v>0.30148148148148152</v>
      </c>
      <c r="S35" s="5">
        <v>7.8260869565217392</v>
      </c>
      <c r="T35" s="5">
        <v>10.84</v>
      </c>
      <c r="U35" s="6" t="s">
        <v>373</v>
      </c>
      <c r="V35" s="6" t="s">
        <v>373</v>
      </c>
      <c r="W35" s="6" t="s">
        <v>373</v>
      </c>
      <c r="X35" s="1"/>
    </row>
    <row r="36" spans="1:24">
      <c r="A36" s="2" t="s">
        <v>151</v>
      </c>
      <c r="B36" s="2" t="s">
        <v>208</v>
      </c>
      <c r="C36" s="2" t="s">
        <v>352</v>
      </c>
      <c r="D36" s="2" t="s">
        <v>72</v>
      </c>
      <c r="E36" s="3" t="s">
        <v>274</v>
      </c>
      <c r="F36" s="3" t="s">
        <v>275</v>
      </c>
      <c r="G36" s="3">
        <v>341</v>
      </c>
      <c r="H36" s="11">
        <v>28.553675278040124</v>
      </c>
      <c r="I36" s="12">
        <f t="shared" si="0"/>
        <v>44.335007139457403</v>
      </c>
      <c r="J36" s="12">
        <f t="shared" si="1"/>
        <v>36.726894340441007</v>
      </c>
      <c r="K36" s="13">
        <f t="shared" si="2"/>
        <v>50.101761066158971</v>
      </c>
      <c r="L36" s="13">
        <f t="shared" si="3"/>
        <v>17.41482427673418</v>
      </c>
      <c r="M36" s="14">
        <f t="shared" si="4"/>
        <v>44.346074437661656</v>
      </c>
      <c r="N36" s="14">
        <f t="shared" si="5"/>
        <v>35.89678413909246</v>
      </c>
      <c r="O36" s="5">
        <v>57.5</v>
      </c>
      <c r="P36" s="5">
        <v>0.91</v>
      </c>
      <c r="Q36" s="5">
        <v>38.89</v>
      </c>
      <c r="R36" s="5">
        <v>1.5273733255678511E-2</v>
      </c>
      <c r="S36" s="5">
        <v>32.689195621132789</v>
      </c>
      <c r="T36" s="5">
        <v>5.5052004653504882</v>
      </c>
      <c r="U36" s="6">
        <v>20</v>
      </c>
      <c r="V36" s="6" t="s">
        <v>373</v>
      </c>
      <c r="W36" s="6">
        <v>30</v>
      </c>
      <c r="X36" s="1"/>
    </row>
    <row r="37" spans="1:24">
      <c r="A37" s="2" t="s">
        <v>151</v>
      </c>
      <c r="B37" s="2" t="s">
        <v>208</v>
      </c>
      <c r="C37" s="2" t="s">
        <v>353</v>
      </c>
      <c r="D37" s="2" t="s">
        <v>73</v>
      </c>
      <c r="E37" s="3" t="s">
        <v>276</v>
      </c>
      <c r="F37" s="3" t="s">
        <v>277</v>
      </c>
      <c r="G37" s="3">
        <v>348</v>
      </c>
      <c r="H37" s="11">
        <v>26.0216628822335</v>
      </c>
      <c r="I37" s="12">
        <f t="shared" si="0"/>
        <v>24.460787382614978</v>
      </c>
      <c r="J37" s="12">
        <f t="shared" si="1"/>
        <v>30.487080914891582</v>
      </c>
      <c r="K37" s="13">
        <f t="shared" si="2"/>
        <v>38.105610402118948</v>
      </c>
      <c r="L37" s="13">
        <f t="shared" si="3"/>
        <v>9.2690528029671242</v>
      </c>
      <c r="M37" s="14">
        <f t="shared" si="4"/>
        <v>28.794145861887813</v>
      </c>
      <c r="N37" s="14">
        <f t="shared" si="5"/>
        <v>30.911970782215576</v>
      </c>
      <c r="O37" s="5">
        <v>67.239999999999995</v>
      </c>
      <c r="P37" s="5">
        <v>0.96</v>
      </c>
      <c r="Q37" s="5">
        <v>34.44</v>
      </c>
      <c r="R37" s="5">
        <v>7.8680781758957652E-2</v>
      </c>
      <c r="S37" s="5">
        <v>14.784493137490969</v>
      </c>
      <c r="T37" s="5">
        <v>4.1060802769663534</v>
      </c>
      <c r="U37" s="6">
        <v>35</v>
      </c>
      <c r="V37" s="6" t="s">
        <v>373</v>
      </c>
      <c r="W37" s="6">
        <v>35</v>
      </c>
      <c r="X37" s="1"/>
    </row>
    <row r="38" spans="1:24">
      <c r="A38" s="2" t="s">
        <v>151</v>
      </c>
      <c r="B38" s="2" t="s">
        <v>208</v>
      </c>
      <c r="C38" s="2" t="s">
        <v>354</v>
      </c>
      <c r="D38" s="2" t="s">
        <v>73</v>
      </c>
      <c r="E38" s="3" t="s">
        <v>278</v>
      </c>
      <c r="F38" s="3" t="s">
        <v>279</v>
      </c>
      <c r="G38" s="3">
        <v>348</v>
      </c>
      <c r="H38" s="11">
        <v>25.434742239109401</v>
      </c>
      <c r="I38" s="12">
        <f t="shared" si="0"/>
        <v>19.388405533309069</v>
      </c>
      <c r="J38" s="12" t="e">
        <f t="shared" si="1"/>
        <v>#NUM!</v>
      </c>
      <c r="K38" s="13">
        <f t="shared" si="2"/>
        <v>35.043902439024393</v>
      </c>
      <c r="L38" s="13" t="e">
        <f t="shared" si="3"/>
        <v>#NUM!</v>
      </c>
      <c r="M38" s="14">
        <f t="shared" si="4"/>
        <v>21.547179084199094</v>
      </c>
      <c r="N38" s="14" t="e">
        <f t="shared" si="5"/>
        <v>#NUM!</v>
      </c>
      <c r="O38" s="5">
        <v>67.73</v>
      </c>
      <c r="P38" s="5">
        <v>0.91</v>
      </c>
      <c r="Q38" s="5">
        <v>39.450000000000003</v>
      </c>
      <c r="R38" s="5">
        <v>0.11097647897362793</v>
      </c>
      <c r="S38" s="5">
        <v>10.214779759737898</v>
      </c>
      <c r="T38" s="5"/>
      <c r="U38" s="6">
        <v>35</v>
      </c>
      <c r="V38" s="6" t="s">
        <v>373</v>
      </c>
      <c r="W38" s="6">
        <v>35</v>
      </c>
      <c r="X38" s="1"/>
    </row>
    <row r="39" spans="1:24">
      <c r="A39" s="2" t="s">
        <v>152</v>
      </c>
      <c r="B39" s="2" t="s">
        <v>75</v>
      </c>
      <c r="C39" s="2" t="s">
        <v>76</v>
      </c>
      <c r="D39" s="2" t="s">
        <v>77</v>
      </c>
      <c r="E39" s="3" t="s">
        <v>280</v>
      </c>
      <c r="F39" s="3" t="s">
        <v>281</v>
      </c>
      <c r="G39" s="3">
        <v>381</v>
      </c>
      <c r="H39" s="11">
        <v>36.393866518239676</v>
      </c>
      <c r="I39" s="12">
        <f t="shared" si="0"/>
        <v>93.420803167420829</v>
      </c>
      <c r="J39" s="12">
        <f t="shared" si="1"/>
        <v>53.3918923525925</v>
      </c>
      <c r="K39" s="13">
        <f t="shared" si="2"/>
        <v>79.73012443438914</v>
      </c>
      <c r="L39" s="13">
        <f t="shared" si="3"/>
        <v>39.17016472680789</v>
      </c>
      <c r="M39" s="14">
        <f t="shared" si="4"/>
        <v>61.115825217096187</v>
      </c>
      <c r="N39" s="14">
        <f t="shared" si="5"/>
        <v>49.209987438273643</v>
      </c>
      <c r="O39" s="5">
        <v>58.190080000000002</v>
      </c>
      <c r="P39" s="5">
        <v>0.87928892684410287</v>
      </c>
      <c r="Q39" s="5">
        <v>37.190052311981454</v>
      </c>
      <c r="R39" s="5">
        <v>4.5147677632344271E-2</v>
      </c>
      <c r="S39" s="5">
        <v>76.910633484162901</v>
      </c>
      <c r="T39" s="5">
        <v>12.047085825566841</v>
      </c>
      <c r="U39" s="6" t="s">
        <v>373</v>
      </c>
      <c r="V39" s="6" t="s">
        <v>356</v>
      </c>
      <c r="W39" s="6" t="s">
        <v>355</v>
      </c>
      <c r="X39" s="1"/>
    </row>
    <row r="40" spans="1:24">
      <c r="A40" s="2" t="s">
        <v>152</v>
      </c>
      <c r="B40" s="2" t="s">
        <v>78</v>
      </c>
      <c r="C40" s="2" t="s">
        <v>79</v>
      </c>
      <c r="D40" s="2" t="s">
        <v>77</v>
      </c>
      <c r="E40" s="3" t="s">
        <v>282</v>
      </c>
      <c r="F40" s="3" t="s">
        <v>283</v>
      </c>
      <c r="G40" s="3">
        <v>395</v>
      </c>
      <c r="H40" s="11">
        <v>37.893650473497225</v>
      </c>
      <c r="I40" s="12">
        <f t="shared" si="0"/>
        <v>101.46251512451343</v>
      </c>
      <c r="J40" s="12">
        <f t="shared" si="1"/>
        <v>58.67126169881314</v>
      </c>
      <c r="K40" s="13">
        <f t="shared" si="2"/>
        <v>84.584130750832429</v>
      </c>
      <c r="L40" s="13">
        <f t="shared" si="3"/>
        <v>46.062123394007578</v>
      </c>
      <c r="M40" s="14">
        <f t="shared" si="4"/>
        <v>62.880240190526251</v>
      </c>
      <c r="N40" s="14">
        <f t="shared" si="5"/>
        <v>53.427528739295767</v>
      </c>
      <c r="O40" s="5">
        <v>60.217809917355403</v>
      </c>
      <c r="P40" s="5">
        <v>0.87683319032022256</v>
      </c>
      <c r="Q40" s="5">
        <v>33.654889822978255</v>
      </c>
      <c r="R40" s="5">
        <v>2.4962578979807696E-2</v>
      </c>
      <c r="S40" s="5">
        <v>84.155419031093174</v>
      </c>
      <c r="T40" s="5">
        <v>15.439257518382469</v>
      </c>
      <c r="U40" s="6">
        <v>5</v>
      </c>
      <c r="V40" s="6" t="s">
        <v>357</v>
      </c>
      <c r="W40" s="6" t="s">
        <v>355</v>
      </c>
      <c r="X40" s="1"/>
    </row>
    <row r="41" spans="1:24">
      <c r="A41" s="2" t="s">
        <v>152</v>
      </c>
      <c r="B41" s="2" t="s">
        <v>80</v>
      </c>
      <c r="C41" s="2" t="s">
        <v>81</v>
      </c>
      <c r="D41" s="2" t="s">
        <v>82</v>
      </c>
      <c r="E41" s="3" t="s">
        <v>284</v>
      </c>
      <c r="F41" s="3" t="s">
        <v>285</v>
      </c>
      <c r="G41" s="3">
        <v>401</v>
      </c>
      <c r="H41" s="11">
        <v>45.660330180825</v>
      </c>
      <c r="I41" s="12">
        <f t="shared" si="0"/>
        <v>138.84020280087847</v>
      </c>
      <c r="J41" s="12">
        <f t="shared" si="1"/>
        <v>59.72262746736881</v>
      </c>
      <c r="K41" s="13">
        <f t="shared" si="2"/>
        <v>107.14543772665638</v>
      </c>
      <c r="L41" s="13">
        <f t="shared" si="3"/>
        <v>47.434630022319439</v>
      </c>
      <c r="M41" s="14">
        <f t="shared" si="4"/>
        <v>69.476996567688033</v>
      </c>
      <c r="N41" s="14">
        <f t="shared" si="5"/>
        <v>54.267435603273498</v>
      </c>
      <c r="O41" s="5">
        <v>60.57</v>
      </c>
      <c r="P41" s="5">
        <v>0.77975300570701989</v>
      </c>
      <c r="Q41" s="5">
        <v>28.331148660693739</v>
      </c>
      <c r="R41" s="5">
        <v>6.1868973956773363E-2</v>
      </c>
      <c r="S41" s="5">
        <v>117.82901153232294</v>
      </c>
      <c r="T41" s="5">
        <v>16.221211560544983</v>
      </c>
      <c r="U41" s="6" t="s">
        <v>373</v>
      </c>
      <c r="V41" s="6" t="s">
        <v>358</v>
      </c>
      <c r="W41" s="6" t="s">
        <v>315</v>
      </c>
      <c r="X41" s="1"/>
    </row>
    <row r="42" spans="1:24">
      <c r="A42" s="2" t="s">
        <v>153</v>
      </c>
      <c r="B42" s="2" t="s">
        <v>84</v>
      </c>
      <c r="C42" s="2" t="s">
        <v>85</v>
      </c>
      <c r="D42" s="2" t="s">
        <v>49</v>
      </c>
      <c r="E42" s="3" t="s">
        <v>286</v>
      </c>
      <c r="F42" s="3" t="s">
        <v>287</v>
      </c>
      <c r="G42" s="3">
        <v>419</v>
      </c>
      <c r="H42" s="11">
        <v>26.03034961851192</v>
      </c>
      <c r="I42" s="12">
        <f t="shared" si="0"/>
        <v>24.534328358208956</v>
      </c>
      <c r="J42" s="12">
        <f t="shared" si="1"/>
        <v>43.592164428585662</v>
      </c>
      <c r="K42" s="13">
        <f t="shared" si="2"/>
        <v>38.15</v>
      </c>
      <c r="L42" s="13">
        <f t="shared" si="3"/>
        <v>26.377098856088423</v>
      </c>
      <c r="M42" s="14">
        <f t="shared" si="4"/>
        <v>28.881782308245484</v>
      </c>
      <c r="N42" s="14">
        <f t="shared" si="5"/>
        <v>41.38125742379448</v>
      </c>
      <c r="O42" s="5">
        <v>66</v>
      </c>
      <c r="P42" s="5">
        <v>0.99</v>
      </c>
      <c r="Q42" s="5">
        <v>42</v>
      </c>
      <c r="R42" s="5">
        <v>0.13090452261306534</v>
      </c>
      <c r="S42" s="5">
        <v>14.850746268656716</v>
      </c>
      <c r="T42" s="5">
        <v>7.6012237967959004</v>
      </c>
      <c r="U42" s="6" t="s">
        <v>317</v>
      </c>
      <c r="V42" s="6">
        <v>10</v>
      </c>
      <c r="W42" s="6" t="s">
        <v>359</v>
      </c>
      <c r="X42" s="1"/>
    </row>
    <row r="43" spans="1:24">
      <c r="A43" s="2" t="s">
        <v>123</v>
      </c>
      <c r="B43" s="2" t="s">
        <v>154</v>
      </c>
      <c r="C43" s="2" t="s">
        <v>325</v>
      </c>
      <c r="D43" s="2" t="s">
        <v>86</v>
      </c>
      <c r="E43" s="3" t="s">
        <v>239</v>
      </c>
      <c r="F43" s="3" t="s">
        <v>288</v>
      </c>
      <c r="G43" s="3">
        <v>432.3</v>
      </c>
      <c r="H43" s="11">
        <v>30.049989540887463</v>
      </c>
      <c r="I43" s="12">
        <f t="shared" si="0"/>
        <v>54.897145695364244</v>
      </c>
      <c r="J43" s="12">
        <f t="shared" si="1"/>
        <v>47.970899038349131</v>
      </c>
      <c r="K43" s="13">
        <f t="shared" si="2"/>
        <v>56.4771059602649</v>
      </c>
      <c r="L43" s="13">
        <f t="shared" si="3"/>
        <v>32.093322890826641</v>
      </c>
      <c r="M43" s="14">
        <f t="shared" si="4"/>
        <v>49.353589316708863</v>
      </c>
      <c r="N43" s="14">
        <f t="shared" si="5"/>
        <v>44.879306689113044</v>
      </c>
      <c r="O43" s="5">
        <v>63.15</v>
      </c>
      <c r="P43" s="5">
        <v>0.97</v>
      </c>
      <c r="Q43" s="5">
        <v>38.29</v>
      </c>
      <c r="R43" s="5">
        <v>6.6484645922578411E-2</v>
      </c>
      <c r="S43" s="5">
        <v>42.204635761589401</v>
      </c>
      <c r="T43" s="5">
        <v>9.3378577601545434</v>
      </c>
      <c r="U43" s="6">
        <v>22</v>
      </c>
      <c r="V43" s="6">
        <v>15</v>
      </c>
      <c r="W43" s="6">
        <v>58</v>
      </c>
      <c r="X43" s="1"/>
    </row>
    <row r="44" spans="1:24">
      <c r="A44" s="2" t="s">
        <v>155</v>
      </c>
      <c r="B44" s="2" t="s">
        <v>88</v>
      </c>
      <c r="C44" s="2" t="s">
        <v>89</v>
      </c>
      <c r="D44" s="2" t="s">
        <v>360</v>
      </c>
      <c r="E44" s="3" t="s">
        <v>156</v>
      </c>
      <c r="F44" s="3" t="s">
        <v>157</v>
      </c>
      <c r="G44" s="3">
        <v>434</v>
      </c>
      <c r="H44" s="11">
        <v>31.136479350304676</v>
      </c>
      <c r="I44" s="12">
        <f t="shared" si="0"/>
        <v>61.789115035704157</v>
      </c>
      <c r="J44" s="12">
        <f t="shared" si="1"/>
        <v>53.043641008748267</v>
      </c>
      <c r="K44" s="13">
        <f t="shared" si="2"/>
        <v>60.637123490019619</v>
      </c>
      <c r="L44" s="13">
        <f t="shared" si="3"/>
        <v>38.715539617221758</v>
      </c>
      <c r="M44" s="14">
        <f t="shared" si="4"/>
        <v>52.043709956150735</v>
      </c>
      <c r="N44" s="14">
        <f t="shared" si="5"/>
        <v>48.931779127871756</v>
      </c>
      <c r="O44" s="5">
        <v>64.573999999999998</v>
      </c>
      <c r="P44" s="5">
        <v>0.91966586183373211</v>
      </c>
      <c r="Q44" s="5">
        <v>38.541573772032599</v>
      </c>
      <c r="R44" s="5">
        <v>5.8486208351676387E-2</v>
      </c>
      <c r="S44" s="5">
        <v>48.41361714928302</v>
      </c>
      <c r="T44" s="5">
        <v>11.851537378604366</v>
      </c>
      <c r="U44" s="6">
        <v>15</v>
      </c>
      <c r="V44" s="6" t="s">
        <v>316</v>
      </c>
      <c r="W44" s="6" t="s">
        <v>361</v>
      </c>
      <c r="X44" s="1"/>
    </row>
    <row r="45" spans="1:24">
      <c r="A45" s="2" t="s">
        <v>158</v>
      </c>
      <c r="B45" s="2" t="s">
        <v>159</v>
      </c>
      <c r="C45" s="2" t="s">
        <v>91</v>
      </c>
      <c r="D45" s="2" t="s">
        <v>24</v>
      </c>
      <c r="E45" s="3" t="s">
        <v>289</v>
      </c>
      <c r="F45" s="3" t="s">
        <v>290</v>
      </c>
      <c r="G45" s="3">
        <v>434.2</v>
      </c>
      <c r="H45" s="11">
        <v>32.448244718706363</v>
      </c>
      <c r="I45" s="12">
        <f t="shared" si="0"/>
        <v>70.478187919463096</v>
      </c>
      <c r="J45" s="12">
        <f t="shared" si="1"/>
        <v>43.316329026660888</v>
      </c>
      <c r="K45" s="13">
        <f t="shared" si="2"/>
        <v>65.881879194630869</v>
      </c>
      <c r="L45" s="13">
        <f t="shared" si="3"/>
        <v>26.017009219553181</v>
      </c>
      <c r="M45" s="14">
        <f t="shared" si="4"/>
        <v>54.981274995601126</v>
      </c>
      <c r="N45" s="14">
        <f t="shared" si="5"/>
        <v>41.160900194813237</v>
      </c>
      <c r="O45" s="5">
        <v>57.92</v>
      </c>
      <c r="P45" s="5">
        <v>0.96613984402175679</v>
      </c>
      <c r="Q45" s="5">
        <v>41.558996655719383</v>
      </c>
      <c r="R45" s="5">
        <v>0.10250596658711218</v>
      </c>
      <c r="S45" s="5">
        <v>56.241610738255034</v>
      </c>
      <c r="T45" s="5">
        <v>7.5033311125916065</v>
      </c>
      <c r="U45" s="6" t="s">
        <v>315</v>
      </c>
      <c r="V45" s="6" t="s">
        <v>373</v>
      </c>
      <c r="W45" s="6" t="s">
        <v>362</v>
      </c>
      <c r="X45" s="1"/>
    </row>
    <row r="46" spans="1:24">
      <c r="A46" s="2" t="s">
        <v>155</v>
      </c>
      <c r="B46" s="2" t="s">
        <v>88</v>
      </c>
      <c r="C46" s="2" t="s">
        <v>92</v>
      </c>
      <c r="D46" s="2" t="s">
        <v>33</v>
      </c>
      <c r="E46" s="3" t="s">
        <v>160</v>
      </c>
      <c r="F46" s="3" t="s">
        <v>161</v>
      </c>
      <c r="G46" s="3">
        <v>436</v>
      </c>
      <c r="H46" s="11">
        <v>29.619712711778963</v>
      </c>
      <c r="I46" s="12">
        <f t="shared" si="0"/>
        <v>51.685525969619547</v>
      </c>
      <c r="J46" s="12">
        <f t="shared" si="1"/>
        <v>45.009612499649911</v>
      </c>
      <c r="K46" s="13">
        <f t="shared" si="2"/>
        <v>54.538560720400987</v>
      </c>
      <c r="L46" s="13">
        <f t="shared" si="3"/>
        <v>28.227508039084903</v>
      </c>
      <c r="M46" s="14">
        <f t="shared" si="4"/>
        <v>47.961627733684111</v>
      </c>
      <c r="N46" s="14">
        <f t="shared" si="5"/>
        <v>42.513617255001833</v>
      </c>
      <c r="O46" s="5">
        <v>65.766000000000005</v>
      </c>
      <c r="P46" s="5">
        <v>0.95118112635869079</v>
      </c>
      <c r="Q46" s="5">
        <v>41.343612444644222</v>
      </c>
      <c r="R46" s="5">
        <v>3.5882161585776194E-2</v>
      </c>
      <c r="S46" s="5">
        <v>39.311284657314907</v>
      </c>
      <c r="T46" s="5">
        <v>8.1247800904515</v>
      </c>
      <c r="U46" s="6">
        <v>15</v>
      </c>
      <c r="V46" s="6" t="s">
        <v>316</v>
      </c>
      <c r="W46" s="6" t="s">
        <v>361</v>
      </c>
      <c r="X46" s="1"/>
    </row>
    <row r="47" spans="1:24">
      <c r="A47" s="2" t="s">
        <v>162</v>
      </c>
      <c r="B47" s="2" t="s">
        <v>129</v>
      </c>
      <c r="C47" s="2" t="s">
        <v>363</v>
      </c>
      <c r="D47" s="2" t="s">
        <v>364</v>
      </c>
      <c r="E47" s="3" t="s">
        <v>240</v>
      </c>
      <c r="F47" s="3" t="s">
        <v>241</v>
      </c>
      <c r="G47" s="3">
        <v>437</v>
      </c>
      <c r="H47" s="11">
        <v>29.420132123437611</v>
      </c>
      <c r="I47" s="12">
        <f t="shared" si="0"/>
        <v>50.304621848739501</v>
      </c>
      <c r="J47" s="12">
        <f t="shared" si="1"/>
        <v>47.343764917117092</v>
      </c>
      <c r="K47" s="13">
        <f t="shared" si="2"/>
        <v>53.705042016806722</v>
      </c>
      <c r="L47" s="13">
        <f t="shared" si="3"/>
        <v>31.274629944970155</v>
      </c>
      <c r="M47" s="14">
        <f t="shared" si="4"/>
        <v>47.331333017164795</v>
      </c>
      <c r="N47" s="14">
        <f t="shared" si="5"/>
        <v>44.378306686249104</v>
      </c>
      <c r="O47" s="5">
        <v>64.38</v>
      </c>
      <c r="P47" s="5">
        <v>0.92031677551961044</v>
      </c>
      <c r="Q47" s="5">
        <v>43</v>
      </c>
      <c r="R47" s="5">
        <v>0.24944812362030905</v>
      </c>
      <c r="S47" s="5">
        <v>38.067226890756302</v>
      </c>
      <c r="T47" s="5">
        <v>9.0666810919975003</v>
      </c>
      <c r="U47" s="6">
        <v>5</v>
      </c>
      <c r="V47" s="6">
        <v>15</v>
      </c>
      <c r="W47" s="6">
        <v>20</v>
      </c>
      <c r="X47" s="1"/>
    </row>
    <row r="48" spans="1:24">
      <c r="A48" s="2" t="s">
        <v>123</v>
      </c>
      <c r="B48" s="2" t="s">
        <v>163</v>
      </c>
      <c r="C48" s="2" t="s">
        <v>94</v>
      </c>
      <c r="D48" s="2" t="s">
        <v>86</v>
      </c>
      <c r="E48" s="3" t="s">
        <v>291</v>
      </c>
      <c r="F48" s="3" t="s">
        <v>292</v>
      </c>
      <c r="G48" s="3">
        <v>437.1</v>
      </c>
      <c r="H48" s="11">
        <v>30.213441774236699</v>
      </c>
      <c r="I48" s="12">
        <f t="shared" si="0"/>
        <v>56.008015122873346</v>
      </c>
      <c r="J48" s="12">
        <f t="shared" si="1"/>
        <v>48.048247113245786</v>
      </c>
      <c r="K48" s="13">
        <f t="shared" si="2"/>
        <v>57.14763074984247</v>
      </c>
      <c r="L48" s="13">
        <f t="shared" si="3"/>
        <v>32.194297022435151</v>
      </c>
      <c r="M48" s="14">
        <f t="shared" si="4"/>
        <v>49.812932186515127</v>
      </c>
      <c r="N48" s="14">
        <f t="shared" si="5"/>
        <v>44.941097914359439</v>
      </c>
      <c r="O48" s="5">
        <v>64.02</v>
      </c>
      <c r="P48" s="5">
        <v>1</v>
      </c>
      <c r="Q48" s="5">
        <v>32.43</v>
      </c>
      <c r="R48" s="5">
        <v>4.6873860603497311E-2</v>
      </c>
      <c r="S48" s="5">
        <v>43.205419029615626</v>
      </c>
      <c r="T48" s="5">
        <v>9.3718605585694199</v>
      </c>
      <c r="U48" s="6">
        <v>20</v>
      </c>
      <c r="V48" s="6">
        <v>10</v>
      </c>
      <c r="W48" s="6">
        <v>65</v>
      </c>
      <c r="X48" s="1"/>
    </row>
    <row r="49" spans="1:24">
      <c r="A49" s="2" t="s">
        <v>155</v>
      </c>
      <c r="B49" s="2" t="s">
        <v>88</v>
      </c>
      <c r="C49" s="2" t="s">
        <v>95</v>
      </c>
      <c r="D49" s="2" t="s">
        <v>33</v>
      </c>
      <c r="E49" s="3" t="s">
        <v>164</v>
      </c>
      <c r="F49" s="3" t="s">
        <v>165</v>
      </c>
      <c r="G49" s="3">
        <v>438</v>
      </c>
      <c r="H49" s="11">
        <v>30.518814241082282</v>
      </c>
      <c r="I49" s="12">
        <f t="shared" si="0"/>
        <v>57.754113848336218</v>
      </c>
      <c r="J49" s="12">
        <f t="shared" si="1"/>
        <v>52.067325109282962</v>
      </c>
      <c r="K49" s="13">
        <f t="shared" si="2"/>
        <v>58.201582232779515</v>
      </c>
      <c r="L49" s="13">
        <f t="shared" si="3"/>
        <v>37.441006925156621</v>
      </c>
      <c r="M49" s="14">
        <f t="shared" si="4"/>
        <v>50.513862684038912</v>
      </c>
      <c r="N49" s="14">
        <f t="shared" si="5"/>
        <v>48.151827516456805</v>
      </c>
      <c r="O49" s="5">
        <v>64.953999999999994</v>
      </c>
      <c r="P49" s="5">
        <v>0.86376029566139101</v>
      </c>
      <c r="Q49" s="5">
        <v>33.355882358066353</v>
      </c>
      <c r="R49" s="5">
        <v>2.7135413740149342E-2</v>
      </c>
      <c r="S49" s="5">
        <v>44.778480944447033</v>
      </c>
      <c r="T49" s="5">
        <v>11.320079426247053</v>
      </c>
      <c r="U49" s="6">
        <v>15</v>
      </c>
      <c r="V49" s="6" t="s">
        <v>316</v>
      </c>
      <c r="W49" s="6" t="s">
        <v>361</v>
      </c>
      <c r="X49" s="1"/>
    </row>
    <row r="50" spans="1:24">
      <c r="A50" s="2" t="s">
        <v>166</v>
      </c>
      <c r="B50" s="2" t="s">
        <v>167</v>
      </c>
      <c r="C50" s="2" t="s">
        <v>97</v>
      </c>
      <c r="D50" s="2" t="s">
        <v>49</v>
      </c>
      <c r="E50" s="3" t="s">
        <v>293</v>
      </c>
      <c r="F50" s="3" t="s">
        <v>294</v>
      </c>
      <c r="G50" s="3">
        <v>440</v>
      </c>
      <c r="H50" s="11">
        <v>31.851117180457905</v>
      </c>
      <c r="I50" s="12">
        <f t="shared" si="0"/>
        <v>66.733720930232565</v>
      </c>
      <c r="J50" s="12">
        <f t="shared" si="1"/>
        <v>52.128252330681434</v>
      </c>
      <c r="K50" s="13">
        <f t="shared" si="2"/>
        <v>63.621705426356598</v>
      </c>
      <c r="L50" s="13">
        <f t="shared" si="3"/>
        <v>37.520544435046169</v>
      </c>
      <c r="M50" s="14">
        <f t="shared" si="4"/>
        <v>53.768925990926391</v>
      </c>
      <c r="N50" s="14">
        <f t="shared" si="5"/>
        <v>48.200500578664233</v>
      </c>
      <c r="O50" s="5">
        <v>60.12</v>
      </c>
      <c r="P50" s="5">
        <v>3.1282246357353431E-2</v>
      </c>
      <c r="Q50" s="5">
        <v>22.386194366211974</v>
      </c>
      <c r="R50" s="5">
        <v>0.12917888563049854</v>
      </c>
      <c r="S50" s="5">
        <v>52.868217054263567</v>
      </c>
      <c r="T50" s="5">
        <v>11.352536629123893</v>
      </c>
      <c r="U50" s="6" t="s">
        <v>368</v>
      </c>
      <c r="V50" s="6" t="s">
        <v>315</v>
      </c>
      <c r="W50" s="6" t="s">
        <v>367</v>
      </c>
      <c r="X50" s="1"/>
    </row>
    <row r="51" spans="1:24">
      <c r="A51" s="2" t="s">
        <v>166</v>
      </c>
      <c r="B51" s="2" t="s">
        <v>167</v>
      </c>
      <c r="C51" s="2" t="s">
        <v>98</v>
      </c>
      <c r="D51" s="2" t="s">
        <v>24</v>
      </c>
      <c r="E51" s="3" t="s">
        <v>295</v>
      </c>
      <c r="F51" s="3" t="s">
        <v>296</v>
      </c>
      <c r="G51" s="3">
        <v>446</v>
      </c>
      <c r="H51" s="11">
        <v>27.931525775866</v>
      </c>
      <c r="I51" s="12">
        <f t="shared" si="0"/>
        <v>39.711073825503362</v>
      </c>
      <c r="J51" s="12">
        <f t="shared" si="1"/>
        <v>46.170579264678466</v>
      </c>
      <c r="K51" s="13">
        <f t="shared" si="2"/>
        <v>47.310738255033556</v>
      </c>
      <c r="L51" s="13">
        <f t="shared" si="3"/>
        <v>29.743093411852431</v>
      </c>
      <c r="M51" s="14">
        <f t="shared" si="4"/>
        <v>41.674267937070866</v>
      </c>
      <c r="N51" s="14">
        <f t="shared" si="5"/>
        <v>43.441081306011476</v>
      </c>
      <c r="O51" s="5">
        <v>62.55</v>
      </c>
      <c r="P51" s="5">
        <v>2.339466735126414E-2</v>
      </c>
      <c r="Q51" s="5">
        <v>17.663808081135471</v>
      </c>
      <c r="R51" s="5">
        <v>0.18352941176470589</v>
      </c>
      <c r="S51" s="5">
        <v>28.523489932885905</v>
      </c>
      <c r="T51" s="5">
        <v>8.5803557122256056</v>
      </c>
      <c r="U51" s="6" t="s">
        <v>316</v>
      </c>
      <c r="V51" s="6" t="s">
        <v>315</v>
      </c>
      <c r="W51" s="6" t="s">
        <v>366</v>
      </c>
      <c r="X51" s="1"/>
    </row>
    <row r="52" spans="1:24">
      <c r="A52" s="2" t="s">
        <v>166</v>
      </c>
      <c r="B52" s="2" t="s">
        <v>167</v>
      </c>
      <c r="C52" s="2" t="s">
        <v>99</v>
      </c>
      <c r="D52" s="2" t="s">
        <v>45</v>
      </c>
      <c r="E52" s="3" t="s">
        <v>297</v>
      </c>
      <c r="F52" s="3" t="s">
        <v>298</v>
      </c>
      <c r="G52" s="3">
        <v>452</v>
      </c>
      <c r="H52" s="11">
        <v>27.542541608537949</v>
      </c>
      <c r="I52" s="12">
        <f t="shared" si="0"/>
        <v>36.741517857142867</v>
      </c>
      <c r="J52" s="12">
        <f t="shared" si="1"/>
        <v>47.59287917955308</v>
      </c>
      <c r="K52" s="13">
        <f t="shared" si="2"/>
        <v>45.518303571428575</v>
      </c>
      <c r="L52" s="13">
        <f t="shared" si="3"/>
        <v>31.599836439823154</v>
      </c>
      <c r="M52" s="14">
        <f t="shared" si="4"/>
        <v>39.743933766755227</v>
      </c>
      <c r="N52" s="14">
        <f t="shared" si="5"/>
        <v>44.577317140262821</v>
      </c>
      <c r="O52" s="5">
        <v>58.87</v>
      </c>
      <c r="P52" s="5">
        <v>3.49150869688995E-2</v>
      </c>
      <c r="Q52" s="5">
        <v>24.290517063275921</v>
      </c>
      <c r="R52" s="5">
        <v>0.10535405872193437</v>
      </c>
      <c r="S52" s="5">
        <v>25.848214285714288</v>
      </c>
      <c r="T52" s="5">
        <v>9.1734438594526004</v>
      </c>
      <c r="U52" s="6" t="s">
        <v>365</v>
      </c>
      <c r="V52" s="6">
        <v>10</v>
      </c>
      <c r="W52" s="6" t="s">
        <v>361</v>
      </c>
      <c r="X52" s="1"/>
    </row>
  </sheetData>
  <mergeCells count="10">
    <mergeCell ref="I1:J1"/>
    <mergeCell ref="K1:L1"/>
    <mergeCell ref="M1:N1"/>
    <mergeCell ref="A1:A2"/>
    <mergeCell ref="B1:B2"/>
    <mergeCell ref="C1:C2"/>
    <mergeCell ref="D1:D2"/>
    <mergeCell ref="E1:E2"/>
    <mergeCell ref="F1:F2"/>
    <mergeCell ref="G1:G2"/>
  </mergeCells>
  <phoneticPr fontId="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6A506-8ABD-49F3-8EA9-6BD160532B21}">
  <dimension ref="A1:M52"/>
  <sheetViews>
    <sheetView zoomScaleNormal="100" workbookViewId="0">
      <selection activeCell="AA18" sqref="AA18"/>
    </sheetView>
  </sheetViews>
  <sheetFormatPr defaultRowHeight="14"/>
  <sheetData>
    <row r="1" spans="1:13">
      <c r="B1" t="s">
        <v>380</v>
      </c>
      <c r="G1" t="s">
        <v>381</v>
      </c>
      <c r="L1" t="s">
        <v>382</v>
      </c>
    </row>
    <row r="2" spans="1:13">
      <c r="A2" t="s">
        <v>1</v>
      </c>
      <c r="B2" t="s">
        <v>383</v>
      </c>
      <c r="C2" t="s">
        <v>384</v>
      </c>
      <c r="F2" t="s">
        <v>1</v>
      </c>
      <c r="G2" t="s">
        <v>385</v>
      </c>
      <c r="H2" t="s">
        <v>386</v>
      </c>
      <c r="K2" t="s">
        <v>1</v>
      </c>
      <c r="L2" t="s">
        <v>387</v>
      </c>
      <c r="M2" t="s">
        <v>388</v>
      </c>
    </row>
    <row r="3" spans="1:13">
      <c r="A3">
        <v>223.3</v>
      </c>
      <c r="B3">
        <v>63.572200000000009</v>
      </c>
      <c r="C3">
        <v>55.672638209443392</v>
      </c>
      <c r="F3">
        <v>223.3</v>
      </c>
      <c r="G3">
        <v>61.713400000000007</v>
      </c>
      <c r="H3">
        <v>42.147566977903637</v>
      </c>
      <c r="K3">
        <v>223.3</v>
      </c>
      <c r="L3">
        <v>52.683489338809679</v>
      </c>
      <c r="M3">
        <v>51.03201185399098</v>
      </c>
    </row>
    <row r="4" spans="1:13">
      <c r="A4">
        <v>227</v>
      </c>
      <c r="B4">
        <v>24.413380281690142</v>
      </c>
      <c r="C4">
        <v>46.938792639459365</v>
      </c>
      <c r="F4">
        <v>227</v>
      </c>
      <c r="G4">
        <v>38.076995305164317</v>
      </c>
      <c r="H4">
        <v>30.745958428366233</v>
      </c>
      <c r="K4">
        <v>227</v>
      </c>
      <c r="L4">
        <v>28.737443898580331</v>
      </c>
      <c r="M4">
        <v>44.054785599774426</v>
      </c>
    </row>
    <row r="5" spans="1:13">
      <c r="A5">
        <v>231</v>
      </c>
      <c r="B5">
        <v>80.801807228915649</v>
      </c>
      <c r="C5">
        <v>59.538410670284698</v>
      </c>
      <c r="F5">
        <v>231</v>
      </c>
      <c r="G5">
        <v>72.11325301204819</v>
      </c>
      <c r="H5">
        <v>47.19414399680268</v>
      </c>
      <c r="K5">
        <v>231</v>
      </c>
      <c r="L5">
        <v>57.980797148246452</v>
      </c>
      <c r="M5">
        <v>54.120269928911192</v>
      </c>
    </row>
    <row r="6" spans="1:13">
      <c r="A6">
        <v>241.2</v>
      </c>
      <c r="B6">
        <v>68.711500000000001</v>
      </c>
      <c r="C6">
        <v>55.352872613444354</v>
      </c>
      <c r="F6">
        <v>241.2</v>
      </c>
      <c r="G6">
        <v>64.8155</v>
      </c>
      <c r="H6">
        <v>41.730128619968809</v>
      </c>
      <c r="K6">
        <v>241.2</v>
      </c>
      <c r="L6">
        <v>54.418604606601946</v>
      </c>
      <c r="M6">
        <v>50.776560015081976</v>
      </c>
    </row>
    <row r="7" spans="1:13">
      <c r="A7">
        <v>243</v>
      </c>
      <c r="B7">
        <v>27.475000000000001</v>
      </c>
      <c r="C7">
        <v>61.889512868995716</v>
      </c>
      <c r="F7">
        <v>243</v>
      </c>
      <c r="G7">
        <v>39.924999999999997</v>
      </c>
      <c r="H7">
        <v>50.263393013729001</v>
      </c>
      <c r="K7">
        <v>243</v>
      </c>
      <c r="L7">
        <v>32.099137266217589</v>
      </c>
      <c r="M7">
        <v>55.99850006885891</v>
      </c>
    </row>
    <row r="8" spans="1:13">
      <c r="A8">
        <v>244</v>
      </c>
      <c r="B8">
        <v>39.748055271238492</v>
      </c>
      <c r="C8">
        <v>56.508300410280178</v>
      </c>
      <c r="F8">
        <v>244</v>
      </c>
      <c r="G8">
        <v>47.333060388945754</v>
      </c>
      <c r="H8">
        <v>43.238483140462193</v>
      </c>
      <c r="K8">
        <v>244</v>
      </c>
      <c r="L8">
        <v>41.697148189026819</v>
      </c>
      <c r="M8">
        <v>51.699599138494058</v>
      </c>
    </row>
    <row r="9" spans="1:13">
      <c r="A9">
        <v>247</v>
      </c>
      <c r="B9">
        <v>73.65100000000001</v>
      </c>
      <c r="C9">
        <v>73.158967198328284</v>
      </c>
      <c r="F9">
        <v>247</v>
      </c>
      <c r="G9">
        <v>67.796999999999997</v>
      </c>
      <c r="H9">
        <v>64.975114877867099</v>
      </c>
      <c r="K9">
        <v>247</v>
      </c>
      <c r="L9">
        <v>55.952926118476242</v>
      </c>
      <c r="M9">
        <v>65.001353621427228</v>
      </c>
    </row>
    <row r="10" spans="1:13">
      <c r="A10">
        <v>249</v>
      </c>
      <c r="B10">
        <v>134.59</v>
      </c>
      <c r="C10">
        <v>75.657636507813763</v>
      </c>
      <c r="F10">
        <v>249</v>
      </c>
      <c r="G10">
        <v>104.58000000000001</v>
      </c>
      <c r="H10">
        <v>68.23700554598301</v>
      </c>
      <c r="K10">
        <v>249</v>
      </c>
      <c r="L10">
        <v>68.829489588532127</v>
      </c>
      <c r="M10">
        <v>66.997471020922205</v>
      </c>
    </row>
    <row r="11" spans="1:13">
      <c r="A11">
        <v>249</v>
      </c>
      <c r="B11">
        <v>26.587000000000003</v>
      </c>
      <c r="C11">
        <v>59.864866511620761</v>
      </c>
      <c r="F11">
        <v>249</v>
      </c>
      <c r="G11">
        <v>39.388999999999996</v>
      </c>
      <c r="H11">
        <v>47.620316143058126</v>
      </c>
      <c r="K11">
        <v>249</v>
      </c>
      <c r="L11">
        <v>31.182010900685114</v>
      </c>
      <c r="M11">
        <v>54.38106641870035</v>
      </c>
    </row>
    <row r="12" spans="1:13">
      <c r="A12">
        <v>252</v>
      </c>
      <c r="B12">
        <v>92.772448979591843</v>
      </c>
      <c r="C12">
        <v>72.01229251515511</v>
      </c>
      <c r="F12">
        <v>252</v>
      </c>
      <c r="G12">
        <v>79.338775510204087</v>
      </c>
      <c r="H12">
        <v>63.478187119476566</v>
      </c>
      <c r="K12">
        <v>252</v>
      </c>
      <c r="L12">
        <v>60.966403609039844</v>
      </c>
      <c r="M12">
        <v>64.085307117012576</v>
      </c>
    </row>
    <row r="13" spans="1:13">
      <c r="A13">
        <v>258</v>
      </c>
      <c r="B13">
        <v>33.136000000000003</v>
      </c>
      <c r="C13">
        <v>62.101725153975011</v>
      </c>
      <c r="F13">
        <v>258</v>
      </c>
      <c r="G13">
        <v>43.341999999999999</v>
      </c>
      <c r="H13">
        <v>50.540425780492384</v>
      </c>
      <c r="K13">
        <v>258</v>
      </c>
      <c r="L13">
        <v>37.111818163053513</v>
      </c>
      <c r="M13">
        <v>56.16803055967884</v>
      </c>
    </row>
    <row r="14" spans="1:13">
      <c r="A14">
        <v>259</v>
      </c>
      <c r="B14">
        <v>20.56543624161074</v>
      </c>
      <c r="C14">
        <v>42.866125091356501</v>
      </c>
      <c r="F14">
        <v>259</v>
      </c>
      <c r="G14">
        <v>35.754362416107384</v>
      </c>
      <c r="H14">
        <v>25.429289984461263</v>
      </c>
      <c r="K14">
        <v>259</v>
      </c>
      <c r="L14">
        <v>23.483014222456177</v>
      </c>
      <c r="M14">
        <v>40.801244795368937</v>
      </c>
    </row>
    <row r="15" spans="1:13">
      <c r="A15">
        <v>260</v>
      </c>
      <c r="B15">
        <v>88.713700000000003</v>
      </c>
      <c r="C15">
        <v>67.538146192884341</v>
      </c>
      <c r="F15">
        <v>260</v>
      </c>
      <c r="G15">
        <v>76.888900000000007</v>
      </c>
      <c r="H15">
        <v>57.637407757038481</v>
      </c>
      <c r="K15">
        <v>260</v>
      </c>
      <c r="L15">
        <v>60.004201434719477</v>
      </c>
      <c r="M15">
        <v>60.511036088882712</v>
      </c>
    </row>
    <row r="16" spans="1:13">
      <c r="A16">
        <v>262.2</v>
      </c>
      <c r="B16">
        <v>18.151000000000003</v>
      </c>
      <c r="C16">
        <v>64.631597190928261</v>
      </c>
      <c r="F16">
        <v>262.2</v>
      </c>
      <c r="G16">
        <v>34.296999999999997</v>
      </c>
      <c r="H16">
        <v>53.843050084372152</v>
      </c>
      <c r="K16">
        <v>262.2</v>
      </c>
      <c r="L16">
        <v>19.282178505046964</v>
      </c>
      <c r="M16">
        <v>58.189074950102018</v>
      </c>
    </row>
    <row r="17" spans="1:13">
      <c r="A17">
        <v>262.8</v>
      </c>
      <c r="B17">
        <v>28.862500000000004</v>
      </c>
      <c r="C17">
        <v>45.565968615403399</v>
      </c>
      <c r="F17">
        <v>262.8</v>
      </c>
      <c r="G17">
        <v>40.762500000000003</v>
      </c>
      <c r="H17">
        <v>28.953803757864595</v>
      </c>
      <c r="K17">
        <v>262.8</v>
      </c>
      <c r="L17">
        <v>33.451397547361829</v>
      </c>
      <c r="M17">
        <v>42.958074678301145</v>
      </c>
    </row>
    <row r="18" spans="1:13">
      <c r="A18">
        <v>263</v>
      </c>
      <c r="B18">
        <v>26.627894736842109</v>
      </c>
      <c r="C18">
        <v>44.669854447065354</v>
      </c>
      <c r="F18">
        <v>263</v>
      </c>
      <c r="G18">
        <v>39.413684210526313</v>
      </c>
      <c r="H18">
        <v>27.783970506152624</v>
      </c>
      <c r="K18">
        <v>263</v>
      </c>
      <c r="L18">
        <v>31.225203110829234</v>
      </c>
      <c r="M18">
        <v>42.242193998707783</v>
      </c>
    </row>
    <row r="19" spans="1:13">
      <c r="A19">
        <v>273</v>
      </c>
      <c r="B19">
        <v>34.616936708860763</v>
      </c>
      <c r="C19">
        <v>51.687843117177295</v>
      </c>
      <c r="F19">
        <v>273</v>
      </c>
      <c r="G19">
        <v>44.235898734177212</v>
      </c>
      <c r="H19">
        <v>36.945611730575067</v>
      </c>
      <c r="K19">
        <v>273</v>
      </c>
      <c r="L19">
        <v>38.23602595046038</v>
      </c>
      <c r="M19">
        <v>47.848669909981417</v>
      </c>
    </row>
    <row r="20" spans="1:13">
      <c r="A20">
        <v>273.60000000000002</v>
      </c>
      <c r="B20">
        <v>48.830434782608705</v>
      </c>
      <c r="C20">
        <v>53.81670782477449</v>
      </c>
      <c r="F20">
        <v>273.60000000000002</v>
      </c>
      <c r="G20">
        <v>52.815217391304344</v>
      </c>
      <c r="H20">
        <v>39.724740564083056</v>
      </c>
      <c r="K20">
        <v>273.60000000000002</v>
      </c>
      <c r="L20">
        <v>46.63531126398928</v>
      </c>
      <c r="M20">
        <v>49.549360700825041</v>
      </c>
    </row>
    <row r="21" spans="1:13">
      <c r="A21">
        <v>275</v>
      </c>
      <c r="B21">
        <v>23.8675</v>
      </c>
      <c r="C21">
        <v>45.895112595404989</v>
      </c>
      <c r="F21">
        <v>275</v>
      </c>
      <c r="G21">
        <v>37.747500000000002</v>
      </c>
      <c r="H21">
        <v>29.383485137772684</v>
      </c>
      <c r="K21">
        <v>275</v>
      </c>
      <c r="L21">
        <v>28.072435371607327</v>
      </c>
      <c r="M21">
        <v>43.221018647287373</v>
      </c>
    </row>
    <row r="22" spans="1:13">
      <c r="A22">
        <v>277.89999999999998</v>
      </c>
      <c r="B22">
        <v>30.435000000000002</v>
      </c>
      <c r="C22">
        <v>55.044579001723257</v>
      </c>
      <c r="F22">
        <v>277.89999999999998</v>
      </c>
      <c r="G22">
        <v>41.711666666666666</v>
      </c>
      <c r="H22">
        <v>41.327666376847944</v>
      </c>
      <c r="K22">
        <v>277.89999999999998</v>
      </c>
      <c r="L22">
        <v>34.879009096826252</v>
      </c>
      <c r="M22">
        <v>50.530272825267197</v>
      </c>
    </row>
    <row r="23" spans="1:13">
      <c r="A23">
        <v>278.10000000000002</v>
      </c>
      <c r="B23">
        <v>13.071711229946525</v>
      </c>
      <c r="F23">
        <v>278.10000000000002</v>
      </c>
      <c r="G23">
        <v>31.231122994652406</v>
      </c>
      <c r="K23">
        <v>278.10000000000002</v>
      </c>
      <c r="L23">
        <v>5.5844505579320796</v>
      </c>
    </row>
    <row r="24" spans="1:13">
      <c r="A24">
        <v>279</v>
      </c>
      <c r="B24">
        <v>78.094827586206904</v>
      </c>
      <c r="C24">
        <v>37.39206560359537</v>
      </c>
      <c r="F24">
        <v>279</v>
      </c>
      <c r="G24">
        <v>70.479310344827596</v>
      </c>
      <c r="H24">
        <v>18.283172852412193</v>
      </c>
      <c r="K24">
        <v>279</v>
      </c>
      <c r="L24">
        <v>57.237598150640267</v>
      </c>
      <c r="M24">
        <v>36.428170956462019</v>
      </c>
    </row>
    <row r="25" spans="1:13">
      <c r="A25">
        <v>280</v>
      </c>
      <c r="B25">
        <v>69.793750000000003</v>
      </c>
      <c r="C25">
        <v>64.550846889733464</v>
      </c>
      <c r="F25">
        <v>280</v>
      </c>
      <c r="G25">
        <v>65.46875</v>
      </c>
      <c r="H25">
        <v>53.737634512605631</v>
      </c>
      <c r="K25">
        <v>280</v>
      </c>
      <c r="L25">
        <v>54.765201713533529</v>
      </c>
      <c r="M25">
        <v>58.124565780914445</v>
      </c>
    </row>
    <row r="26" spans="1:13">
      <c r="A26">
        <v>280.3</v>
      </c>
      <c r="B26">
        <v>71.942682926829264</v>
      </c>
      <c r="C26">
        <v>57.914709982641931</v>
      </c>
      <c r="F26">
        <v>280.3</v>
      </c>
      <c r="G26">
        <v>66.765853658536585</v>
      </c>
      <c r="H26">
        <v>45.074482102878058</v>
      </c>
      <c r="K26">
        <v>280.3</v>
      </c>
      <c r="L26">
        <v>55.435758693780812</v>
      </c>
      <c r="M26">
        <v>52.823140620174023</v>
      </c>
    </row>
    <row r="27" spans="1:13">
      <c r="A27">
        <v>282.2</v>
      </c>
      <c r="B27">
        <v>92.331647058823521</v>
      </c>
      <c r="C27">
        <v>65.658440765427201</v>
      </c>
      <c r="F27">
        <v>282.2</v>
      </c>
      <c r="G27">
        <v>79.072705882352935</v>
      </c>
      <c r="H27">
        <v>55.183544186796055</v>
      </c>
      <c r="K27">
        <v>282.2</v>
      </c>
      <c r="L27">
        <v>60.864160675983186</v>
      </c>
      <c r="M27">
        <v>59.009391715444224</v>
      </c>
    </row>
    <row r="28" spans="1:13">
      <c r="A28">
        <v>285</v>
      </c>
      <c r="B28">
        <v>105.58677419354838</v>
      </c>
      <c r="C28">
        <v>70.239532538860729</v>
      </c>
      <c r="F28">
        <v>285</v>
      </c>
      <c r="G28">
        <v>87.073548387096764</v>
      </c>
      <c r="H28">
        <v>61.163935609069711</v>
      </c>
      <c r="K28">
        <v>285</v>
      </c>
      <c r="L28">
        <v>63.727041470571436</v>
      </c>
      <c r="M28">
        <v>62.669098489333784</v>
      </c>
    </row>
    <row r="29" spans="1:13">
      <c r="A29">
        <v>285.89999999999998</v>
      </c>
      <c r="B29">
        <v>50.891011235955062</v>
      </c>
      <c r="C29">
        <v>55.593146148384726</v>
      </c>
      <c r="F29">
        <v>285.89999999999998</v>
      </c>
      <c r="G29">
        <v>54.05898876404494</v>
      </c>
      <c r="H29">
        <v>42.043793977141902</v>
      </c>
      <c r="K29">
        <v>285.89999999999998</v>
      </c>
      <c r="L29">
        <v>47.601462364516479</v>
      </c>
      <c r="M29">
        <v>50.968507857844493</v>
      </c>
    </row>
    <row r="30" spans="1:13">
      <c r="A30">
        <v>290.60000000000002</v>
      </c>
      <c r="B30">
        <v>65.348200000000006</v>
      </c>
      <c r="C30">
        <v>48.560062106558114</v>
      </c>
      <c r="F30">
        <v>290.60000000000002</v>
      </c>
      <c r="G30">
        <v>62.785399999999996</v>
      </c>
      <c r="H30">
        <v>32.862446482689691</v>
      </c>
      <c r="K30">
        <v>290.60000000000002</v>
      </c>
      <c r="L30">
        <v>53.300620208093179</v>
      </c>
      <c r="M30">
        <v>45.349972674054442</v>
      </c>
    </row>
    <row r="31" spans="1:13">
      <c r="A31">
        <v>304</v>
      </c>
      <c r="B31">
        <v>38.797000000000004</v>
      </c>
      <c r="C31">
        <v>66.158708100046567</v>
      </c>
      <c r="F31">
        <v>304</v>
      </c>
      <c r="G31">
        <v>46.759</v>
      </c>
      <c r="H31">
        <v>55.836618742986175</v>
      </c>
      <c r="K31">
        <v>304</v>
      </c>
      <c r="L31">
        <v>41.100075298588536</v>
      </c>
      <c r="M31">
        <v>59.409041371860063</v>
      </c>
    </row>
    <row r="32" spans="1:13">
      <c r="A32">
        <v>306.60000000000002</v>
      </c>
      <c r="B32">
        <v>103.97620000000001</v>
      </c>
      <c r="C32">
        <v>60.481348972144609</v>
      </c>
      <c r="F32">
        <v>306.60000000000002</v>
      </c>
      <c r="G32">
        <v>86.101399999999998</v>
      </c>
      <c r="H32">
        <v>48.42510386642995</v>
      </c>
      <c r="K32">
        <v>306.60000000000002</v>
      </c>
      <c r="L32">
        <v>63.400694957874236</v>
      </c>
      <c r="M32">
        <v>54.873557106148908</v>
      </c>
    </row>
    <row r="33" spans="1:13">
      <c r="A33">
        <v>311</v>
      </c>
      <c r="B33">
        <v>80.6995</v>
      </c>
      <c r="C33">
        <v>65.954137973464242</v>
      </c>
      <c r="F33">
        <v>311</v>
      </c>
      <c r="G33">
        <v>72.051500000000004</v>
      </c>
      <c r="H33">
        <v>55.569562440521089</v>
      </c>
      <c r="K33">
        <v>311</v>
      </c>
      <c r="L33">
        <v>57.953215250175816</v>
      </c>
      <c r="M33">
        <v>59.24561598878207</v>
      </c>
    </row>
    <row r="34" spans="1:13">
      <c r="A34">
        <v>315</v>
      </c>
      <c r="B34">
        <v>79.411900000000017</v>
      </c>
      <c r="C34">
        <v>58.014449033658956</v>
      </c>
      <c r="F34">
        <v>315</v>
      </c>
      <c r="G34">
        <v>71.274300000000011</v>
      </c>
      <c r="H34">
        <v>45.204686559515885</v>
      </c>
      <c r="K34">
        <v>315</v>
      </c>
      <c r="L34">
        <v>57.602720323810473</v>
      </c>
      <c r="M34">
        <v>52.902819373336129</v>
      </c>
    </row>
    <row r="35" spans="1:13">
      <c r="A35">
        <v>315.60000000000002</v>
      </c>
      <c r="B35">
        <v>16.736956521739131</v>
      </c>
      <c r="C35">
        <v>51.145154326160579</v>
      </c>
      <c r="F35">
        <v>315.60000000000002</v>
      </c>
      <c r="G35">
        <v>33.443478260869568</v>
      </c>
      <c r="H35">
        <v>36.237158036287262</v>
      </c>
      <c r="K35">
        <v>315.60000000000002</v>
      </c>
      <c r="L35">
        <v>16.326267645236797</v>
      </c>
      <c r="M35">
        <v>47.415130932195503</v>
      </c>
    </row>
    <row r="36" spans="1:13">
      <c r="A36">
        <v>341</v>
      </c>
      <c r="B36">
        <v>44.335007139457403</v>
      </c>
      <c r="C36">
        <v>36.726894340441007</v>
      </c>
      <c r="F36">
        <v>341</v>
      </c>
      <c r="G36">
        <v>50.101761066158971</v>
      </c>
      <c r="H36">
        <v>17.41482427673418</v>
      </c>
      <c r="K36">
        <v>341</v>
      </c>
      <c r="L36">
        <v>44.346074437661656</v>
      </c>
      <c r="M36">
        <v>35.89678413909246</v>
      </c>
    </row>
    <row r="37" spans="1:13">
      <c r="A37">
        <v>348</v>
      </c>
      <c r="B37">
        <v>24.460787382614978</v>
      </c>
      <c r="C37">
        <v>30.487080914891582</v>
      </c>
      <c r="F37">
        <v>348</v>
      </c>
      <c r="G37">
        <v>38.105610402118948</v>
      </c>
      <c r="H37">
        <v>9.2690528029671242</v>
      </c>
      <c r="K37">
        <v>348</v>
      </c>
      <c r="L37">
        <v>28.794145861887813</v>
      </c>
      <c r="M37">
        <v>30.911970782215576</v>
      </c>
    </row>
    <row r="38" spans="1:13">
      <c r="A38">
        <v>348</v>
      </c>
      <c r="B38">
        <v>19.388405533309069</v>
      </c>
      <c r="F38">
        <v>348</v>
      </c>
      <c r="G38">
        <v>35.043902439024393</v>
      </c>
      <c r="K38">
        <v>348</v>
      </c>
      <c r="L38">
        <v>21.547179084199094</v>
      </c>
    </row>
    <row r="39" spans="1:13">
      <c r="A39">
        <v>381</v>
      </c>
      <c r="B39">
        <v>93.420803167420829</v>
      </c>
      <c r="C39">
        <v>53.3918923525925</v>
      </c>
      <c r="F39">
        <v>381</v>
      </c>
      <c r="G39">
        <v>79.73012443438914</v>
      </c>
      <c r="H39">
        <v>39.17016472680789</v>
      </c>
      <c r="K39">
        <v>381</v>
      </c>
      <c r="L39">
        <v>61.115825217096187</v>
      </c>
      <c r="M39">
        <v>49.209987438273643</v>
      </c>
    </row>
    <row r="40" spans="1:13">
      <c r="A40">
        <v>395</v>
      </c>
      <c r="B40">
        <v>101.46251512451343</v>
      </c>
      <c r="C40">
        <v>58.67126169881314</v>
      </c>
      <c r="F40">
        <v>395</v>
      </c>
      <c r="G40">
        <v>84.584130750832429</v>
      </c>
      <c r="H40">
        <v>46.062123394007578</v>
      </c>
      <c r="K40">
        <v>395</v>
      </c>
      <c r="L40">
        <v>62.880240190526251</v>
      </c>
      <c r="M40">
        <v>53.427528739295767</v>
      </c>
    </row>
    <row r="41" spans="1:13">
      <c r="A41">
        <v>401</v>
      </c>
      <c r="B41">
        <v>138.84020280087847</v>
      </c>
      <c r="C41">
        <v>59.72262746736881</v>
      </c>
      <c r="F41">
        <v>401</v>
      </c>
      <c r="G41">
        <v>107.14543772665638</v>
      </c>
      <c r="H41">
        <v>47.434630022319439</v>
      </c>
      <c r="K41">
        <v>401</v>
      </c>
      <c r="L41">
        <v>69.476996567688033</v>
      </c>
      <c r="M41">
        <v>54.267435603273498</v>
      </c>
    </row>
    <row r="42" spans="1:13">
      <c r="A42">
        <v>419</v>
      </c>
      <c r="B42">
        <v>24.534328358208956</v>
      </c>
      <c r="C42">
        <v>43.592164428585662</v>
      </c>
      <c r="F42">
        <v>419</v>
      </c>
      <c r="G42">
        <v>38.15</v>
      </c>
      <c r="H42">
        <v>26.377098856088423</v>
      </c>
      <c r="K42">
        <v>419</v>
      </c>
      <c r="L42">
        <v>28.881782308245484</v>
      </c>
      <c r="M42">
        <v>41.38125742379448</v>
      </c>
    </row>
    <row r="43" spans="1:13">
      <c r="A43">
        <v>432.3</v>
      </c>
      <c r="B43">
        <v>54.897145695364244</v>
      </c>
      <c r="C43">
        <v>47.970899038349131</v>
      </c>
      <c r="F43">
        <v>432.3</v>
      </c>
      <c r="G43">
        <v>56.4771059602649</v>
      </c>
      <c r="H43">
        <v>32.093322890826641</v>
      </c>
      <c r="K43">
        <v>432.3</v>
      </c>
      <c r="L43">
        <v>49.353589316708863</v>
      </c>
      <c r="M43">
        <v>44.879306689113044</v>
      </c>
    </row>
    <row r="44" spans="1:13">
      <c r="A44">
        <v>434</v>
      </c>
      <c r="B44">
        <v>61.789115035704157</v>
      </c>
      <c r="C44">
        <v>53.043641008748267</v>
      </c>
      <c r="F44">
        <v>434</v>
      </c>
      <c r="G44">
        <v>60.637123490019619</v>
      </c>
      <c r="H44">
        <v>38.715539617221758</v>
      </c>
      <c r="K44">
        <v>434</v>
      </c>
      <c r="L44">
        <v>52.043709956150735</v>
      </c>
      <c r="M44">
        <v>48.931779127871756</v>
      </c>
    </row>
    <row r="45" spans="1:13">
      <c r="A45">
        <v>434.2</v>
      </c>
      <c r="B45">
        <v>70.478187919463096</v>
      </c>
      <c r="C45">
        <v>43.316329026660888</v>
      </c>
      <c r="F45">
        <v>434.2</v>
      </c>
      <c r="G45">
        <v>65.881879194630869</v>
      </c>
      <c r="H45">
        <v>26.017009219553181</v>
      </c>
      <c r="K45">
        <v>434.2</v>
      </c>
      <c r="L45">
        <v>54.981274995601126</v>
      </c>
      <c r="M45">
        <v>41.160900194813237</v>
      </c>
    </row>
    <row r="46" spans="1:13">
      <c r="A46">
        <v>436</v>
      </c>
      <c r="B46">
        <v>51.685525969619547</v>
      </c>
      <c r="C46">
        <v>45.009612499649911</v>
      </c>
      <c r="F46">
        <v>436</v>
      </c>
      <c r="G46">
        <v>54.538560720400987</v>
      </c>
      <c r="H46">
        <v>28.227508039084903</v>
      </c>
      <c r="K46">
        <v>436</v>
      </c>
      <c r="L46">
        <v>47.961627733684111</v>
      </c>
      <c r="M46">
        <v>42.513617255001833</v>
      </c>
    </row>
    <row r="47" spans="1:13">
      <c r="A47">
        <v>437</v>
      </c>
      <c r="B47">
        <v>50.304621848739501</v>
      </c>
      <c r="C47">
        <v>47.343764917117092</v>
      </c>
      <c r="F47">
        <v>437</v>
      </c>
      <c r="G47">
        <v>53.705042016806722</v>
      </c>
      <c r="H47">
        <v>31.274629944970155</v>
      </c>
      <c r="K47">
        <v>437</v>
      </c>
      <c r="L47">
        <v>47.331333017164795</v>
      </c>
      <c r="M47">
        <v>44.378306686249104</v>
      </c>
    </row>
    <row r="48" spans="1:13">
      <c r="A48">
        <v>437.1</v>
      </c>
      <c r="B48">
        <v>56.008015122873346</v>
      </c>
      <c r="C48">
        <v>48.048247113245786</v>
      </c>
      <c r="F48">
        <v>437.1</v>
      </c>
      <c r="G48">
        <v>57.14763074984247</v>
      </c>
      <c r="H48">
        <v>32.194297022435151</v>
      </c>
      <c r="K48">
        <v>437.1</v>
      </c>
      <c r="L48">
        <v>49.812932186515127</v>
      </c>
      <c r="M48">
        <v>44.941097914359439</v>
      </c>
    </row>
    <row r="49" spans="1:13">
      <c r="A49">
        <v>438</v>
      </c>
      <c r="B49">
        <v>57.754113848336218</v>
      </c>
      <c r="C49">
        <v>52.067325109282962</v>
      </c>
      <c r="F49">
        <v>438</v>
      </c>
      <c r="G49">
        <v>58.201582232779515</v>
      </c>
      <c r="H49">
        <v>37.441006925156621</v>
      </c>
      <c r="K49">
        <v>438</v>
      </c>
      <c r="L49">
        <v>50.513862684038912</v>
      </c>
      <c r="M49">
        <v>48.151827516456805</v>
      </c>
    </row>
    <row r="50" spans="1:13">
      <c r="A50">
        <v>440</v>
      </c>
      <c r="B50">
        <v>66.733720930232565</v>
      </c>
      <c r="C50">
        <v>52.128252330681434</v>
      </c>
      <c r="F50">
        <v>440</v>
      </c>
      <c r="G50">
        <v>63.621705426356598</v>
      </c>
      <c r="H50">
        <v>37.520544435046169</v>
      </c>
      <c r="K50">
        <v>440</v>
      </c>
      <c r="L50">
        <v>53.768925990926391</v>
      </c>
      <c r="M50">
        <v>48.200500578664233</v>
      </c>
    </row>
    <row r="51" spans="1:13">
      <c r="A51">
        <v>446</v>
      </c>
      <c r="B51">
        <v>39.711073825503362</v>
      </c>
      <c r="C51">
        <v>46.170579264678466</v>
      </c>
      <c r="F51">
        <v>446</v>
      </c>
      <c r="G51">
        <v>47.310738255033556</v>
      </c>
      <c r="H51">
        <v>29.743093411852431</v>
      </c>
      <c r="K51">
        <v>446</v>
      </c>
      <c r="L51">
        <v>41.674267937070866</v>
      </c>
      <c r="M51">
        <v>43.441081306011476</v>
      </c>
    </row>
    <row r="52" spans="1:13">
      <c r="A52">
        <v>452</v>
      </c>
      <c r="B52">
        <v>36.741517857142867</v>
      </c>
      <c r="C52">
        <v>47.59287917955308</v>
      </c>
      <c r="F52">
        <v>452</v>
      </c>
      <c r="G52">
        <v>45.518303571428575</v>
      </c>
      <c r="H52">
        <v>31.599836439823154</v>
      </c>
      <c r="K52">
        <v>452</v>
      </c>
      <c r="L52">
        <v>39.743933766755227</v>
      </c>
      <c r="M52">
        <v>44.577317140262821</v>
      </c>
    </row>
  </sheetData>
  <phoneticPr fontId="1"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69270-751A-408F-BD6C-537037BFBE04}">
  <dimension ref="A1:B30"/>
  <sheetViews>
    <sheetView workbookViewId="0">
      <selection activeCell="D29" sqref="D29"/>
    </sheetView>
  </sheetViews>
  <sheetFormatPr defaultRowHeight="14"/>
  <sheetData>
    <row r="1" spans="1:2">
      <c r="A1" t="s">
        <v>8</v>
      </c>
      <c r="B1" t="s">
        <v>181</v>
      </c>
    </row>
    <row r="2" spans="1:2">
      <c r="A2" t="s">
        <v>10</v>
      </c>
      <c r="B2" t="s">
        <v>182</v>
      </c>
    </row>
    <row r="3" spans="1:2">
      <c r="A3" t="s">
        <v>11</v>
      </c>
      <c r="B3" t="s">
        <v>183</v>
      </c>
    </row>
    <row r="4" spans="1:2">
      <c r="A4" t="s">
        <v>15</v>
      </c>
      <c r="B4" t="s">
        <v>184</v>
      </c>
    </row>
    <row r="5" spans="1:2">
      <c r="A5" t="s">
        <v>17</v>
      </c>
      <c r="B5" t="s">
        <v>185</v>
      </c>
    </row>
    <row r="6" spans="1:2">
      <c r="A6" t="s">
        <v>20</v>
      </c>
      <c r="B6" t="s">
        <v>186</v>
      </c>
    </row>
    <row r="7" spans="1:2">
      <c r="A7" t="s">
        <v>22</v>
      </c>
      <c r="B7" t="s">
        <v>187</v>
      </c>
    </row>
    <row r="8" spans="1:2">
      <c r="A8" t="s">
        <v>25</v>
      </c>
      <c r="B8" t="s">
        <v>173</v>
      </c>
    </row>
    <row r="9" spans="1:2">
      <c r="A9" t="s">
        <v>26</v>
      </c>
      <c r="B9" t="s">
        <v>188</v>
      </c>
    </row>
    <row r="10" spans="1:2">
      <c r="A10" t="s">
        <v>30</v>
      </c>
      <c r="B10" t="s">
        <v>189</v>
      </c>
    </row>
    <row r="11" spans="1:2">
      <c r="A11" t="s">
        <v>32</v>
      </c>
      <c r="B11" t="s">
        <v>190</v>
      </c>
    </row>
    <row r="12" spans="1:2">
      <c r="A12" t="s">
        <v>34</v>
      </c>
      <c r="B12" t="s">
        <v>168</v>
      </c>
    </row>
    <row r="13" spans="1:2">
      <c r="A13" t="s">
        <v>36</v>
      </c>
      <c r="B13" t="s">
        <v>179</v>
      </c>
    </row>
    <row r="14" spans="1:2">
      <c r="A14" t="s">
        <v>40</v>
      </c>
      <c r="B14" t="s">
        <v>191</v>
      </c>
    </row>
    <row r="15" spans="1:2">
      <c r="A15" t="s">
        <v>41</v>
      </c>
      <c r="B15" t="s">
        <v>192</v>
      </c>
    </row>
    <row r="16" spans="1:2">
      <c r="A16" t="s">
        <v>43</v>
      </c>
      <c r="B16" t="s">
        <v>193</v>
      </c>
    </row>
    <row r="17" spans="1:2">
      <c r="A17" t="s">
        <v>46</v>
      </c>
      <c r="B17" t="s">
        <v>194</v>
      </c>
    </row>
    <row r="18" spans="1:2">
      <c r="A18" t="s">
        <v>51</v>
      </c>
      <c r="B18" t="s">
        <v>195</v>
      </c>
    </row>
    <row r="19" spans="1:2">
      <c r="A19" t="s">
        <v>52</v>
      </c>
      <c r="B19" t="s">
        <v>169</v>
      </c>
    </row>
    <row r="20" spans="1:2">
      <c r="A20" t="s">
        <v>54</v>
      </c>
      <c r="B20" t="s">
        <v>170</v>
      </c>
    </row>
    <row r="21" spans="1:2">
      <c r="A21" t="s">
        <v>56</v>
      </c>
      <c r="B21" t="s">
        <v>177</v>
      </c>
    </row>
    <row r="22" spans="1:2">
      <c r="A22" t="s">
        <v>61</v>
      </c>
      <c r="B22" t="s">
        <v>171</v>
      </c>
    </row>
    <row r="23" spans="1:2">
      <c r="A23" t="s">
        <v>70</v>
      </c>
      <c r="B23" t="s">
        <v>196</v>
      </c>
    </row>
    <row r="24" spans="1:2">
      <c r="A24" t="s">
        <v>71</v>
      </c>
      <c r="B24" t="s">
        <v>197</v>
      </c>
    </row>
    <row r="25" spans="1:2">
      <c r="A25" t="s">
        <v>74</v>
      </c>
      <c r="B25" t="s">
        <v>172</v>
      </c>
    </row>
    <row r="26" spans="1:2">
      <c r="A26" t="s">
        <v>83</v>
      </c>
      <c r="B26" t="s">
        <v>198</v>
      </c>
    </row>
    <row r="27" spans="1:2">
      <c r="A27" t="s">
        <v>87</v>
      </c>
      <c r="B27" t="s">
        <v>199</v>
      </c>
    </row>
    <row r="28" spans="1:2">
      <c r="A28" t="s">
        <v>90</v>
      </c>
      <c r="B28" t="s">
        <v>200</v>
      </c>
    </row>
    <row r="29" spans="1:2">
      <c r="A29" t="s">
        <v>93</v>
      </c>
      <c r="B29" t="s">
        <v>201</v>
      </c>
    </row>
    <row r="30" spans="1:2">
      <c r="A30" t="s">
        <v>96</v>
      </c>
      <c r="B30" t="s">
        <v>202</v>
      </c>
    </row>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ref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洺瑶 曲</dc:creator>
  <cp:lastModifiedBy>懿 张</cp:lastModifiedBy>
  <dcterms:created xsi:type="dcterms:W3CDTF">2024-02-07T04:02:10Z</dcterms:created>
  <dcterms:modified xsi:type="dcterms:W3CDTF">2024-10-09T11:22:19Z</dcterms:modified>
</cp:coreProperties>
</file>