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Dataset for cellular response" sheetId="1" r:id="rId1"/>
    <sheet name="M1" sheetId="2" r:id="rId2"/>
    <sheet name="M2" sheetId="3" r:id="rId3"/>
    <sheet name="M3" sheetId="4" r:id="rId4"/>
    <sheet name="M4" sheetId="5" r:id="rId5"/>
    <sheet name="Dataset for protein adsorption" sheetId="6" r:id="rId6"/>
    <sheet name="M1_FA" sheetId="7" r:id="rId7"/>
    <sheet name="M2_FA" sheetId="8" r:id="rId8"/>
    <sheet name="M3_FA" sheetId="9" r:id="rId9"/>
    <sheet name="M4_FA" sheetId="10" r:id="rId10"/>
  </sheets>
  <calcPr calcId="144525"/>
</workbook>
</file>

<file path=xl/calcChain.xml><?xml version="1.0" encoding="utf-8"?>
<calcChain xmlns="http://schemas.openxmlformats.org/spreadsheetml/2006/main">
  <c r="G49" i="10" l="1"/>
  <c r="G48" i="10"/>
  <c r="G47" i="10"/>
  <c r="G46" i="10"/>
  <c r="G45" i="10"/>
  <c r="G44" i="10"/>
  <c r="G43" i="10"/>
  <c r="G42" i="10"/>
  <c r="G41" i="10"/>
  <c r="G40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9" i="9"/>
  <c r="G48" i="9"/>
  <c r="G47" i="9"/>
  <c r="G46" i="9"/>
  <c r="G45" i="9"/>
  <c r="G44" i="9"/>
  <c r="G43" i="9"/>
  <c r="G42" i="9"/>
  <c r="G41" i="9"/>
  <c r="G40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9" i="8"/>
  <c r="G48" i="8"/>
  <c r="G47" i="8"/>
  <c r="G46" i="8"/>
  <c r="G45" i="8"/>
  <c r="G44" i="8"/>
  <c r="G43" i="8"/>
  <c r="G42" i="8"/>
  <c r="G41" i="8"/>
  <c r="G40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9" i="7"/>
  <c r="G48" i="7"/>
  <c r="G47" i="7"/>
  <c r="G46" i="7"/>
  <c r="G45" i="7"/>
  <c r="G44" i="7"/>
  <c r="G43" i="7"/>
  <c r="G42" i="7"/>
  <c r="G41" i="7"/>
  <c r="G40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5" i="1"/>
  <c r="I75" i="5" l="1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G70" i="1" l="1"/>
  <c r="G69" i="1"/>
  <c r="G68" i="1"/>
  <c r="G67" i="1"/>
  <c r="G66" i="1"/>
  <c r="G6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5" i="1"/>
</calcChain>
</file>

<file path=xl/sharedStrings.xml><?xml version="1.0" encoding="utf-8"?>
<sst xmlns="http://schemas.openxmlformats.org/spreadsheetml/2006/main" count="558" uniqueCount="215">
  <si>
    <t>Name</t>
  </si>
  <si>
    <t>DTM</t>
  </si>
  <si>
    <t>DTE</t>
  </si>
  <si>
    <t>DTB</t>
  </si>
  <si>
    <t>DTH</t>
  </si>
  <si>
    <t>DTO</t>
  </si>
  <si>
    <t>DTD</t>
  </si>
  <si>
    <t>DTBn</t>
  </si>
  <si>
    <t>DTiP</t>
  </si>
  <si>
    <t xml:space="preserve">Succinate </t>
  </si>
  <si>
    <t xml:space="preserve">Glutarate </t>
  </si>
  <si>
    <t xml:space="preserve">Diglycolate </t>
  </si>
  <si>
    <t xml:space="preserve">Adipate </t>
  </si>
  <si>
    <t>Suberate</t>
  </si>
  <si>
    <t>Sebacate</t>
  </si>
  <si>
    <t xml:space="preserve"> Dioxaoctanedione</t>
  </si>
  <si>
    <t>Diglycolate</t>
  </si>
  <si>
    <t>Dioxaoctanedioate</t>
  </si>
  <si>
    <t>Glutarate</t>
  </si>
  <si>
    <t>Methyl adipate</t>
  </si>
  <si>
    <t xml:space="preserve"> Suberate</t>
  </si>
  <si>
    <t>Succinate</t>
  </si>
  <si>
    <t>FRLF NMA(%)</t>
  </si>
  <si>
    <t>Log_FRLF</t>
  </si>
  <si>
    <t>HTH</t>
  </si>
  <si>
    <t>DTiB</t>
  </si>
  <si>
    <t>diglycolate</t>
  </si>
  <si>
    <t>glutarate</t>
  </si>
  <si>
    <t>THE</t>
  </si>
  <si>
    <t>Dataset for cellular response</t>
  </si>
  <si>
    <t>NAME</t>
  </si>
  <si>
    <t>X5A</t>
  </si>
  <si>
    <t>C-005</t>
  </si>
  <si>
    <t>CATS2D_09_DL</t>
  </si>
  <si>
    <t>F06[C-N]</t>
  </si>
  <si>
    <t>CATS2D_09_NL</t>
  </si>
  <si>
    <t>MLOGP2</t>
  </si>
  <si>
    <t>F10[C-O]</t>
  </si>
  <si>
    <t>CATS2D_06_AA</t>
  </si>
  <si>
    <t>DLS_02</t>
  </si>
  <si>
    <t>Predicted_FRFL</t>
  </si>
  <si>
    <t>Test set</t>
  </si>
  <si>
    <t>Training set</t>
  </si>
  <si>
    <t>Compelete Molecule</t>
  </si>
  <si>
    <t>Polymers</t>
  </si>
  <si>
    <t>DTMSuberate</t>
  </si>
  <si>
    <t>DTOSebacate</t>
  </si>
  <si>
    <t>DTOGlutarate</t>
  </si>
  <si>
    <t>DTOAdipate</t>
  </si>
  <si>
    <t>DTOSuberate</t>
  </si>
  <si>
    <t>DTOSuccinate</t>
  </si>
  <si>
    <t>HTHAdipate</t>
  </si>
  <si>
    <t>DTODiglycolate</t>
  </si>
  <si>
    <t>HTHSuberate</t>
  </si>
  <si>
    <t>DTBnSebacate</t>
  </si>
  <si>
    <t>DTBnSuberate</t>
  </si>
  <si>
    <t>DTBnAdipate</t>
  </si>
  <si>
    <t>DTBnMethyladipate</t>
  </si>
  <si>
    <t>DTiBAdipate</t>
  </si>
  <si>
    <t>DTHSuberate</t>
  </si>
  <si>
    <t>DTHGlutarate</t>
  </si>
  <si>
    <t>DTHSuccinate</t>
  </si>
  <si>
    <t>DTHDiglycolate</t>
  </si>
  <si>
    <t>DTMSebacate</t>
  </si>
  <si>
    <t>DTMMethyladipate</t>
  </si>
  <si>
    <t>DTMAdipate</t>
  </si>
  <si>
    <t>DTBSuberate</t>
  </si>
  <si>
    <t>DTBMethyladipate</t>
  </si>
  <si>
    <t>DTBGlutarate</t>
  </si>
  <si>
    <t>DTBAdipate</t>
  </si>
  <si>
    <t>DTBSuccinate</t>
  </si>
  <si>
    <t>HTESuberate</t>
  </si>
  <si>
    <t>HTEAdipate</t>
  </si>
  <si>
    <t>HTEMethyladipate</t>
  </si>
  <si>
    <t>HTESuccinate</t>
  </si>
  <si>
    <t>DTsBSuberate</t>
  </si>
  <si>
    <t>DTsBAdipate</t>
  </si>
  <si>
    <t>DTsBGlutarate</t>
  </si>
  <si>
    <t>DTsBMethyladipate</t>
  </si>
  <si>
    <t>DTiPMethyladipate</t>
  </si>
  <si>
    <t>DTiPAdipate</t>
  </si>
  <si>
    <t>DTEAdipate</t>
  </si>
  <si>
    <t>DTEGlutarate</t>
  </si>
  <si>
    <t>DTEMethylAdipate</t>
  </si>
  <si>
    <t>DTiBsebacate</t>
  </si>
  <si>
    <t>Dataset for protein adsorption</t>
  </si>
  <si>
    <t>Compound No.</t>
  </si>
  <si>
    <t>FA(%)</t>
  </si>
  <si>
    <t>log_FA</t>
  </si>
  <si>
    <t>Me</t>
  </si>
  <si>
    <t>PW4</t>
  </si>
  <si>
    <t>SsssCH</t>
  </si>
  <si>
    <t>F10[O-O]</t>
  </si>
  <si>
    <t>Predicted_FA</t>
  </si>
  <si>
    <t>F08[C-O]</t>
  </si>
  <si>
    <t>F07[C-O]</t>
  </si>
  <si>
    <t>Pend (Q)</t>
  </si>
  <si>
    <t>Diacid(A)</t>
  </si>
  <si>
    <t>n</t>
  </si>
  <si>
    <t>SUBERATE</t>
  </si>
  <si>
    <t>DTsB</t>
  </si>
  <si>
    <t>SEBACATE</t>
  </si>
  <si>
    <t>GLUTARATE</t>
  </si>
  <si>
    <t>ADIPATE</t>
  </si>
  <si>
    <t>SUCCINATE</t>
  </si>
  <si>
    <t>DIGLYCOLATE</t>
  </si>
  <si>
    <t>METHYLADIPATE</t>
  </si>
  <si>
    <t>Q</t>
  </si>
  <si>
    <t>A</t>
  </si>
  <si>
    <t>1A</t>
  </si>
  <si>
    <t>2A</t>
  </si>
  <si>
    <t>3A</t>
  </si>
  <si>
    <t>4A</t>
  </si>
  <si>
    <t>5A</t>
  </si>
  <si>
    <t>6A</t>
  </si>
  <si>
    <t>7A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</si>
  <si>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</si>
  <si>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</si>
  <si>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</si>
  <si>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</si>
  <si>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</si>
  <si>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</si>
  <si>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</si>
  <si>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</si>
  <si>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</si>
  <si>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</si>
  <si>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</si>
  <si>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</si>
  <si>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</si>
  <si>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</si>
  <si>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</si>
  <si>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</si>
  <si>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</si>
  <si>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</si>
  <si>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</si>
  <si>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</si>
  <si>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</si>
  <si>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</si>
  <si>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</si>
  <si>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</si>
  <si>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</si>
  <si>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</si>
  <si>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</si>
  <si>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</si>
  <si>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38A</t>
  </si>
  <si>
    <t>39A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</si>
  <si>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</si>
  <si>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</si>
  <si>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</si>
  <si>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</si>
  <si>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</si>
  <si>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</si>
  <si>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</si>
  <si>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</si>
  <si>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</si>
  <si>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</si>
  <si>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</si>
  <si>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</si>
  <si>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</si>
  <si>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</si>
  <si>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</si>
  <si>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</si>
  <si>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</si>
  <si>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</si>
  <si>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</si>
  <si>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</si>
  <si>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61A</t>
  </si>
  <si>
    <t>62A</t>
  </si>
  <si>
    <t>63A</t>
  </si>
  <si>
    <t>64A</t>
  </si>
  <si>
    <t>65A</t>
  </si>
  <si>
    <t>66A</t>
  </si>
  <si>
    <t>67A</t>
  </si>
  <si>
    <t>68A</t>
  </si>
  <si>
    <t>69A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</si>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</sst>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workbookViewId="0">
      <selection activeCell="L10" sqref="L10"/>
    </sheetView>
  </sheetViews>
  <sheetFormatPr defaultRowHeight="15" x14ac:dyDescent="0.25"/>
  <cols>
    <col min="1" max="1" width="12.7109375" style="7" bestFit="1" customWidth="1"/>
    <col min="2" max="3" width="19.28515625" style="7" customWidth="1"/>
    <col min="4" max="4" width="18" style="7" bestFit="1" customWidth="1"/>
    <col min="5" max="5" width="22.7109375" style="7" bestFit="1" customWidth="1"/>
    <col min="6" max="6" width="9.140625" style="7" customWidth="1"/>
    <col min="7" max="7" width="9.28515625" style="7" customWidth="1"/>
    <col min="8" max="16384" width="9.140625" style="7"/>
  </cols>
  <sheetData>
    <row r="2" spans="1:7" ht="18.75" x14ac:dyDescent="0.3">
      <c r="B2" s="8" t="s">
        <v>29</v>
      </c>
      <c r="C2" s="8"/>
    </row>
    <row r="4" spans="1:7" s="6" customFormat="1" x14ac:dyDescent="0.25">
      <c r="A4" s="7" t="s">
        <v>0</v>
      </c>
      <c r="B4" s="6" t="s">
        <v>96</v>
      </c>
      <c r="C4" s="6" t="s">
        <v>98</v>
      </c>
      <c r="D4" s="6" t="s">
        <v>97</v>
      </c>
      <c r="E4" s="6" t="s">
        <v>43</v>
      </c>
      <c r="F4" s="6" t="s">
        <v>22</v>
      </c>
      <c r="G4" s="6" t="s">
        <v>23</v>
      </c>
    </row>
    <row r="5" spans="1:7" x14ac:dyDescent="0.25">
      <c r="A5" s="7" t="s">
        <v>109</v>
      </c>
      <c r="B5" s="7" t="s">
        <v>1</v>
      </c>
      <c r="C5" s="7">
        <v>2</v>
      </c>
      <c r="D5" s="7" t="s">
        <v>9</v>
      </c>
      <c r="E5" s="7" t="str">
        <f>CONCATENATE(B5,D5)</f>
        <v xml:space="preserve">DTMSuccinate </v>
      </c>
      <c r="F5" s="7">
        <v>114.6</v>
      </c>
      <c r="G5" s="7">
        <f>LOG(F5)</f>
        <v>2.0591846176313711</v>
      </c>
    </row>
    <row r="6" spans="1:7" x14ac:dyDescent="0.25">
      <c r="A6" s="7" t="s">
        <v>110</v>
      </c>
      <c r="B6" s="7" t="s">
        <v>1</v>
      </c>
      <c r="C6" s="7">
        <v>2</v>
      </c>
      <c r="D6" s="7" t="s">
        <v>10</v>
      </c>
      <c r="E6" s="7" t="str">
        <f t="shared" ref="E6:E69" si="0">CONCATENATE(B6,D6)</f>
        <v xml:space="preserve">DTMGlutarate </v>
      </c>
      <c r="F6" s="7">
        <v>94.6</v>
      </c>
      <c r="G6" s="7">
        <f t="shared" ref="G6:G70" si="1">LOG(F6)</f>
        <v>1.9758911364017928</v>
      </c>
    </row>
    <row r="7" spans="1:7" x14ac:dyDescent="0.25">
      <c r="A7" s="6" t="s">
        <v>111</v>
      </c>
      <c r="B7" s="7" t="s">
        <v>1</v>
      </c>
      <c r="C7" s="7">
        <v>2</v>
      </c>
      <c r="D7" s="7" t="s">
        <v>11</v>
      </c>
      <c r="E7" s="7" t="str">
        <f t="shared" si="0"/>
        <v xml:space="preserve">DTMDiglycolate </v>
      </c>
      <c r="F7" s="7">
        <v>88.3</v>
      </c>
      <c r="G7" s="7">
        <f t="shared" si="1"/>
        <v>1.9459607035775686</v>
      </c>
    </row>
    <row r="8" spans="1:7" x14ac:dyDescent="0.25">
      <c r="A8" s="7" t="s">
        <v>112</v>
      </c>
      <c r="B8" s="7" t="s">
        <v>1</v>
      </c>
      <c r="C8" s="7">
        <v>2</v>
      </c>
      <c r="D8" s="7" t="s">
        <v>12</v>
      </c>
      <c r="E8" s="7" t="str">
        <f t="shared" si="0"/>
        <v xml:space="preserve">DTMAdipate </v>
      </c>
      <c r="F8" s="7">
        <v>86.1</v>
      </c>
      <c r="G8" s="7">
        <f t="shared" si="1"/>
        <v>1.9350031514536548</v>
      </c>
    </row>
    <row r="9" spans="1:7" x14ac:dyDescent="0.25">
      <c r="A9" s="7" t="s">
        <v>113</v>
      </c>
      <c r="B9" s="7" t="s">
        <v>1</v>
      </c>
      <c r="C9" s="7">
        <v>2</v>
      </c>
      <c r="D9" s="7" t="s">
        <v>13</v>
      </c>
      <c r="E9" s="7" t="str">
        <f t="shared" si="0"/>
        <v>DTMSuberate</v>
      </c>
      <c r="F9" s="7">
        <v>91.9</v>
      </c>
      <c r="G9" s="7">
        <f t="shared" si="1"/>
        <v>1.9633155113861114</v>
      </c>
    </row>
    <row r="10" spans="1:7" x14ac:dyDescent="0.25">
      <c r="A10" s="7" t="s">
        <v>114</v>
      </c>
      <c r="B10" s="7" t="s">
        <v>1</v>
      </c>
      <c r="C10" s="7">
        <v>2</v>
      </c>
      <c r="D10" s="7" t="s">
        <v>15</v>
      </c>
      <c r="E10" s="7" t="str">
        <f t="shared" si="0"/>
        <v>DTM Dioxaoctanedione</v>
      </c>
      <c r="F10" s="7">
        <v>84.6</v>
      </c>
      <c r="G10" s="7">
        <f t="shared" si="1"/>
        <v>1.9273703630390235</v>
      </c>
    </row>
    <row r="11" spans="1:7" x14ac:dyDescent="0.25">
      <c r="A11" s="7" t="s">
        <v>115</v>
      </c>
      <c r="B11" s="7" t="s">
        <v>1</v>
      </c>
      <c r="C11" s="7">
        <v>2</v>
      </c>
      <c r="D11" s="7" t="s">
        <v>14</v>
      </c>
      <c r="E11" s="7" t="str">
        <f t="shared" si="0"/>
        <v>DTMSebacate</v>
      </c>
      <c r="F11" s="7">
        <v>89.4</v>
      </c>
      <c r="G11" s="7">
        <f t="shared" si="1"/>
        <v>1.9513375187959177</v>
      </c>
    </row>
    <row r="12" spans="1:7" x14ac:dyDescent="0.25">
      <c r="A12" s="7" t="s">
        <v>116</v>
      </c>
      <c r="B12" s="7" t="s">
        <v>2</v>
      </c>
      <c r="C12" s="7">
        <v>2</v>
      </c>
      <c r="D12" s="7" t="s">
        <v>10</v>
      </c>
      <c r="E12" s="7" t="str">
        <f t="shared" si="0"/>
        <v xml:space="preserve">DTEGlutarate </v>
      </c>
      <c r="F12" s="7">
        <v>78.400000000000006</v>
      </c>
      <c r="G12" s="7">
        <f t="shared" si="1"/>
        <v>1.8943160626844384</v>
      </c>
    </row>
    <row r="13" spans="1:7" x14ac:dyDescent="0.25">
      <c r="A13" s="7" t="s">
        <v>117</v>
      </c>
      <c r="B13" s="7" t="s">
        <v>2</v>
      </c>
      <c r="C13" s="7">
        <v>2</v>
      </c>
      <c r="D13" s="7" t="s">
        <v>11</v>
      </c>
      <c r="E13" s="7" t="str">
        <f t="shared" si="0"/>
        <v xml:space="preserve">DTEDiglycolate </v>
      </c>
      <c r="F13" s="7">
        <v>82</v>
      </c>
      <c r="G13" s="7">
        <f t="shared" si="1"/>
        <v>1.9138138523837167</v>
      </c>
    </row>
    <row r="14" spans="1:7" x14ac:dyDescent="0.25">
      <c r="A14" s="7" t="s">
        <v>118</v>
      </c>
      <c r="B14" s="7" t="s">
        <v>2</v>
      </c>
      <c r="C14" s="7">
        <v>2</v>
      </c>
      <c r="D14" s="7" t="s">
        <v>12</v>
      </c>
      <c r="E14" s="7" t="str">
        <f t="shared" si="0"/>
        <v xml:space="preserve">DTEAdipate </v>
      </c>
      <c r="F14" s="7">
        <v>75.5</v>
      </c>
      <c r="G14" s="7">
        <f t="shared" si="1"/>
        <v>1.8779469516291882</v>
      </c>
    </row>
    <row r="15" spans="1:7" x14ac:dyDescent="0.25">
      <c r="A15" s="7" t="s">
        <v>119</v>
      </c>
      <c r="B15" s="7" t="s">
        <v>2</v>
      </c>
      <c r="C15" s="7">
        <v>2</v>
      </c>
      <c r="D15" s="7" t="s">
        <v>13</v>
      </c>
      <c r="E15" s="7" t="str">
        <f t="shared" si="0"/>
        <v>DTESuberate</v>
      </c>
      <c r="F15" s="7">
        <v>69.5</v>
      </c>
      <c r="G15" s="7">
        <f t="shared" si="1"/>
        <v>1.8419848045901139</v>
      </c>
    </row>
    <row r="16" spans="1:7" x14ac:dyDescent="0.25">
      <c r="A16" s="7" t="s">
        <v>120</v>
      </c>
      <c r="B16" s="7" t="s">
        <v>2</v>
      </c>
      <c r="C16" s="7">
        <v>2</v>
      </c>
      <c r="D16" s="7" t="s">
        <v>15</v>
      </c>
      <c r="E16" s="7" t="str">
        <f t="shared" si="0"/>
        <v>DTE Dioxaoctanedione</v>
      </c>
      <c r="F16" s="7">
        <v>77.599999999999994</v>
      </c>
      <c r="G16" s="7">
        <f t="shared" si="1"/>
        <v>1.8898617212581883</v>
      </c>
    </row>
    <row r="17" spans="1:7" x14ac:dyDescent="0.25">
      <c r="A17" s="7" t="s">
        <v>121</v>
      </c>
      <c r="B17" s="7" t="s">
        <v>2</v>
      </c>
      <c r="C17" s="7">
        <v>2</v>
      </c>
      <c r="D17" s="7" t="s">
        <v>14</v>
      </c>
      <c r="E17" s="7" t="str">
        <f t="shared" si="0"/>
        <v>DTESebacate</v>
      </c>
      <c r="F17" s="7">
        <v>68</v>
      </c>
      <c r="G17" s="7">
        <f t="shared" si="1"/>
        <v>1.8325089127062364</v>
      </c>
    </row>
    <row r="18" spans="1:7" x14ac:dyDescent="0.25">
      <c r="A18" s="7" t="s">
        <v>122</v>
      </c>
      <c r="B18" s="7" t="s">
        <v>3</v>
      </c>
      <c r="C18" s="7">
        <v>2</v>
      </c>
      <c r="D18" s="7" t="s">
        <v>9</v>
      </c>
      <c r="E18" s="7" t="str">
        <f t="shared" si="0"/>
        <v xml:space="preserve">DTBSuccinate </v>
      </c>
      <c r="F18" s="7">
        <v>75.8</v>
      </c>
      <c r="G18" s="7">
        <f t="shared" si="1"/>
        <v>1.8796692056320534</v>
      </c>
    </row>
    <row r="19" spans="1:7" x14ac:dyDescent="0.25">
      <c r="A19" s="7" t="s">
        <v>123</v>
      </c>
      <c r="B19" s="7" t="s">
        <v>3</v>
      </c>
      <c r="C19" s="7">
        <v>2</v>
      </c>
      <c r="D19" s="7" t="s">
        <v>10</v>
      </c>
      <c r="E19" s="7" t="str">
        <f t="shared" si="0"/>
        <v xml:space="preserve">DTBGlutarate </v>
      </c>
      <c r="F19" s="7">
        <v>73.400000000000006</v>
      </c>
      <c r="G19" s="7">
        <f t="shared" si="1"/>
        <v>1.8656960599160706</v>
      </c>
    </row>
    <row r="20" spans="1:7" x14ac:dyDescent="0.25">
      <c r="A20" s="7" t="s">
        <v>124</v>
      </c>
      <c r="B20" s="7" t="s">
        <v>3</v>
      </c>
      <c r="C20" s="7">
        <v>2</v>
      </c>
      <c r="D20" s="7" t="s">
        <v>11</v>
      </c>
      <c r="E20" s="7" t="str">
        <f t="shared" si="0"/>
        <v xml:space="preserve">DTBDiglycolate </v>
      </c>
      <c r="F20" s="7">
        <v>78.2</v>
      </c>
      <c r="G20" s="7">
        <f t="shared" si="1"/>
        <v>1.893206753059848</v>
      </c>
    </row>
    <row r="21" spans="1:7" x14ac:dyDescent="0.25">
      <c r="A21" s="7" t="s">
        <v>125</v>
      </c>
      <c r="B21" s="7" t="s">
        <v>3</v>
      </c>
      <c r="C21" s="7">
        <v>2</v>
      </c>
      <c r="D21" s="7" t="s">
        <v>12</v>
      </c>
      <c r="E21" s="7" t="str">
        <f t="shared" si="0"/>
        <v xml:space="preserve">DTBAdipate </v>
      </c>
      <c r="F21" s="7">
        <v>32.200000000000003</v>
      </c>
      <c r="G21" s="7">
        <f t="shared" si="1"/>
        <v>1.507855871695831</v>
      </c>
    </row>
    <row r="22" spans="1:7" x14ac:dyDescent="0.25">
      <c r="A22" s="7" t="s">
        <v>126</v>
      </c>
      <c r="B22" s="7" t="s">
        <v>3</v>
      </c>
      <c r="C22" s="7">
        <v>2</v>
      </c>
      <c r="D22" s="7" t="s">
        <v>13</v>
      </c>
      <c r="E22" s="7" t="str">
        <f t="shared" si="0"/>
        <v>DTBSuberate</v>
      </c>
      <c r="F22" s="7">
        <v>76.3</v>
      </c>
      <c r="G22" s="7">
        <f t="shared" si="1"/>
        <v>1.8825245379548805</v>
      </c>
    </row>
    <row r="23" spans="1:7" x14ac:dyDescent="0.25">
      <c r="A23" s="7" t="s">
        <v>127</v>
      </c>
      <c r="B23" s="7" t="s">
        <v>3</v>
      </c>
      <c r="C23" s="7">
        <v>2</v>
      </c>
      <c r="D23" s="7" t="s">
        <v>15</v>
      </c>
      <c r="E23" s="7" t="str">
        <f t="shared" si="0"/>
        <v>DTB Dioxaoctanedione</v>
      </c>
      <c r="F23" s="7">
        <v>82.8</v>
      </c>
      <c r="G23" s="7">
        <f t="shared" si="1"/>
        <v>1.9180303367848801</v>
      </c>
    </row>
    <row r="24" spans="1:7" x14ac:dyDescent="0.25">
      <c r="A24" s="7" t="s">
        <v>128</v>
      </c>
      <c r="B24" s="7" t="s">
        <v>3</v>
      </c>
      <c r="C24" s="7">
        <v>2</v>
      </c>
      <c r="D24" s="7" t="s">
        <v>14</v>
      </c>
      <c r="E24" s="7" t="str">
        <f t="shared" si="0"/>
        <v>DTBSebacate</v>
      </c>
      <c r="F24" s="7">
        <v>58</v>
      </c>
      <c r="G24" s="7">
        <f t="shared" si="1"/>
        <v>1.7634279935629373</v>
      </c>
    </row>
    <row r="25" spans="1:7" x14ac:dyDescent="0.25">
      <c r="A25" s="7" t="s">
        <v>129</v>
      </c>
      <c r="B25" s="7" t="s">
        <v>4</v>
      </c>
      <c r="C25" s="7">
        <v>2</v>
      </c>
      <c r="D25" s="7" t="s">
        <v>9</v>
      </c>
      <c r="E25" s="7" t="str">
        <f t="shared" si="0"/>
        <v xml:space="preserve">DTHSuccinate </v>
      </c>
      <c r="F25" s="7">
        <v>30.2</v>
      </c>
      <c r="G25" s="7">
        <f t="shared" si="1"/>
        <v>1.4800069429571505</v>
      </c>
    </row>
    <row r="26" spans="1:7" x14ac:dyDescent="0.25">
      <c r="A26" s="7" t="s">
        <v>130</v>
      </c>
      <c r="B26" s="7" t="s">
        <v>4</v>
      </c>
      <c r="C26" s="7">
        <v>2</v>
      </c>
      <c r="D26" s="7" t="s">
        <v>10</v>
      </c>
      <c r="E26" s="7" t="str">
        <f t="shared" si="0"/>
        <v xml:space="preserve">DTHGlutarate </v>
      </c>
      <c r="F26" s="7">
        <v>52.8</v>
      </c>
      <c r="G26" s="7">
        <f t="shared" si="1"/>
        <v>1.7226339225338123</v>
      </c>
    </row>
    <row r="27" spans="1:7" x14ac:dyDescent="0.25">
      <c r="A27" s="7" t="s">
        <v>131</v>
      </c>
      <c r="B27" s="7" t="s">
        <v>4</v>
      </c>
      <c r="C27" s="7">
        <v>2</v>
      </c>
      <c r="D27" s="7" t="s">
        <v>11</v>
      </c>
      <c r="E27" s="7" t="str">
        <f t="shared" si="0"/>
        <v xml:space="preserve">DTHDiglycolate </v>
      </c>
      <c r="F27" s="7">
        <v>69.900000000000006</v>
      </c>
      <c r="G27" s="7">
        <f t="shared" si="1"/>
        <v>1.8444771757456815</v>
      </c>
    </row>
    <row r="28" spans="1:7" x14ac:dyDescent="0.25">
      <c r="A28" s="7" t="s">
        <v>132</v>
      </c>
      <c r="B28" s="7" t="s">
        <v>4</v>
      </c>
      <c r="C28" s="7">
        <v>2</v>
      </c>
      <c r="D28" s="7" t="s">
        <v>12</v>
      </c>
      <c r="E28" s="7" t="str">
        <f t="shared" si="0"/>
        <v xml:space="preserve">DTHAdipate </v>
      </c>
      <c r="F28" s="7">
        <v>16.399999999999999</v>
      </c>
      <c r="G28" s="7">
        <f t="shared" si="1"/>
        <v>1.2148438480476977</v>
      </c>
    </row>
    <row r="29" spans="1:7" x14ac:dyDescent="0.25">
      <c r="A29" s="7" t="s">
        <v>133</v>
      </c>
      <c r="B29" s="7" t="s">
        <v>4</v>
      </c>
      <c r="C29" s="7">
        <v>2</v>
      </c>
      <c r="D29" s="7" t="s">
        <v>13</v>
      </c>
      <c r="E29" s="7" t="str">
        <f t="shared" si="0"/>
        <v>DTHSuberate</v>
      </c>
      <c r="F29" s="7">
        <v>63.6</v>
      </c>
      <c r="G29" s="7">
        <f t="shared" si="1"/>
        <v>1.8034571156484138</v>
      </c>
    </row>
    <row r="30" spans="1:7" x14ac:dyDescent="0.25">
      <c r="A30" s="7" t="s">
        <v>134</v>
      </c>
      <c r="B30" s="7" t="s">
        <v>4</v>
      </c>
      <c r="C30" s="7">
        <v>2</v>
      </c>
      <c r="D30" s="7" t="s">
        <v>15</v>
      </c>
      <c r="E30" s="7" t="str">
        <f t="shared" si="0"/>
        <v>DTH Dioxaoctanedione</v>
      </c>
      <c r="F30" s="7">
        <v>59</v>
      </c>
      <c r="G30" s="7">
        <f t="shared" si="1"/>
        <v>1.7708520116421442</v>
      </c>
    </row>
    <row r="31" spans="1:7" x14ac:dyDescent="0.25">
      <c r="A31" s="7" t="s">
        <v>135</v>
      </c>
      <c r="B31" s="7" t="s">
        <v>4</v>
      </c>
      <c r="C31" s="7">
        <v>2</v>
      </c>
      <c r="D31" s="7" t="s">
        <v>14</v>
      </c>
      <c r="E31" s="7" t="str">
        <f t="shared" si="0"/>
        <v>DTHSebacate</v>
      </c>
      <c r="F31" s="7">
        <v>51</v>
      </c>
      <c r="G31" s="7">
        <f t="shared" si="1"/>
        <v>1.7075701760979363</v>
      </c>
    </row>
    <row r="32" spans="1:7" x14ac:dyDescent="0.25">
      <c r="A32" s="7" t="s">
        <v>136</v>
      </c>
      <c r="B32" s="7" t="s">
        <v>5</v>
      </c>
      <c r="C32" s="7">
        <v>2</v>
      </c>
      <c r="D32" s="7" t="s">
        <v>9</v>
      </c>
      <c r="E32" s="7" t="str">
        <f t="shared" si="0"/>
        <v xml:space="preserve">DTOSuccinate </v>
      </c>
      <c r="F32" s="7">
        <v>25.5</v>
      </c>
      <c r="G32" s="7">
        <f t="shared" si="1"/>
        <v>1.4065401804339552</v>
      </c>
    </row>
    <row r="33" spans="1:7" x14ac:dyDescent="0.25">
      <c r="A33" s="7" t="s">
        <v>137</v>
      </c>
      <c r="B33" s="7" t="s">
        <v>5</v>
      </c>
      <c r="C33" s="7">
        <v>2</v>
      </c>
      <c r="D33" s="7" t="s">
        <v>10</v>
      </c>
      <c r="E33" s="7" t="str">
        <f t="shared" si="0"/>
        <v xml:space="preserve">DTOGlutarate </v>
      </c>
      <c r="F33" s="7">
        <v>43.1</v>
      </c>
      <c r="G33" s="7">
        <f t="shared" si="1"/>
        <v>1.6344772701607315</v>
      </c>
    </row>
    <row r="34" spans="1:7" x14ac:dyDescent="0.25">
      <c r="A34" s="7" t="s">
        <v>138</v>
      </c>
      <c r="B34" s="7" t="s">
        <v>5</v>
      </c>
      <c r="C34" s="7">
        <v>2</v>
      </c>
      <c r="D34" s="7" t="s">
        <v>11</v>
      </c>
      <c r="E34" s="7" t="str">
        <f t="shared" si="0"/>
        <v xml:space="preserve">DTODiglycolate </v>
      </c>
      <c r="F34" s="7">
        <v>66.5</v>
      </c>
      <c r="G34" s="7">
        <f t="shared" si="1"/>
        <v>1.8228216453031045</v>
      </c>
    </row>
    <row r="35" spans="1:7" x14ac:dyDescent="0.25">
      <c r="A35" s="7" t="s">
        <v>139</v>
      </c>
      <c r="B35" s="7" t="s">
        <v>5</v>
      </c>
      <c r="C35" s="7">
        <v>2</v>
      </c>
      <c r="D35" s="7" t="s">
        <v>12</v>
      </c>
      <c r="E35" s="7" t="str">
        <f t="shared" si="0"/>
        <v xml:space="preserve">DTOAdipate </v>
      </c>
      <c r="F35" s="7">
        <v>4.7</v>
      </c>
      <c r="G35" s="7">
        <f t="shared" si="1"/>
        <v>0.67209785793571752</v>
      </c>
    </row>
    <row r="36" spans="1:7" x14ac:dyDescent="0.25">
      <c r="A36" s="7" t="s">
        <v>140</v>
      </c>
      <c r="B36" s="7" t="s">
        <v>5</v>
      </c>
      <c r="C36" s="7">
        <v>2</v>
      </c>
      <c r="D36" s="7" t="s">
        <v>13</v>
      </c>
      <c r="E36" s="7" t="str">
        <f t="shared" si="0"/>
        <v>DTOSuberate</v>
      </c>
      <c r="F36" s="7">
        <v>47.3</v>
      </c>
      <c r="G36" s="7">
        <f t="shared" si="1"/>
        <v>1.6748611407378116</v>
      </c>
    </row>
    <row r="37" spans="1:7" x14ac:dyDescent="0.25">
      <c r="A37" s="7" t="s">
        <v>141</v>
      </c>
      <c r="B37" s="7" t="s">
        <v>5</v>
      </c>
      <c r="C37" s="7">
        <v>2</v>
      </c>
      <c r="D37" s="7" t="s">
        <v>15</v>
      </c>
      <c r="E37" s="7" t="str">
        <f t="shared" si="0"/>
        <v>DTO Dioxaoctanedione</v>
      </c>
      <c r="F37" s="7">
        <v>71.599999999999994</v>
      </c>
      <c r="G37" s="7">
        <f t="shared" si="1"/>
        <v>1.8549130223078556</v>
      </c>
    </row>
    <row r="38" spans="1:7" x14ac:dyDescent="0.25">
      <c r="A38" s="7" t="s">
        <v>142</v>
      </c>
      <c r="B38" s="7" t="s">
        <v>5</v>
      </c>
      <c r="C38" s="7">
        <v>2</v>
      </c>
      <c r="D38" s="7" t="s">
        <v>14</v>
      </c>
      <c r="E38" s="7" t="str">
        <f t="shared" si="0"/>
        <v>DTOSebacate</v>
      </c>
      <c r="F38" s="7">
        <v>18.399999999999999</v>
      </c>
      <c r="G38" s="7">
        <f t="shared" si="1"/>
        <v>1.2648178230095364</v>
      </c>
    </row>
    <row r="39" spans="1:7" x14ac:dyDescent="0.25">
      <c r="A39" s="7" t="s">
        <v>143</v>
      </c>
      <c r="B39" s="7" t="s">
        <v>6</v>
      </c>
      <c r="C39" s="7">
        <v>2</v>
      </c>
      <c r="D39" s="7" t="s">
        <v>10</v>
      </c>
      <c r="E39" s="7" t="str">
        <f t="shared" si="0"/>
        <v xml:space="preserve">DTDGlutarate </v>
      </c>
      <c r="F39" s="7">
        <v>18.8</v>
      </c>
      <c r="G39" s="7">
        <f t="shared" si="1"/>
        <v>1.2741578492636798</v>
      </c>
    </row>
    <row r="40" spans="1:7" x14ac:dyDescent="0.25">
      <c r="A40" s="7" t="s">
        <v>144</v>
      </c>
      <c r="B40" s="7" t="s">
        <v>6</v>
      </c>
      <c r="C40" s="7">
        <v>2</v>
      </c>
      <c r="D40" s="7" t="s">
        <v>12</v>
      </c>
      <c r="E40" s="7" t="str">
        <f t="shared" si="0"/>
        <v xml:space="preserve">DTDAdipate </v>
      </c>
      <c r="F40" s="7">
        <v>1.9</v>
      </c>
      <c r="G40" s="7">
        <f t="shared" si="1"/>
        <v>0.27875360095282892</v>
      </c>
    </row>
    <row r="41" spans="1:7" x14ac:dyDescent="0.25">
      <c r="A41" s="7" t="s">
        <v>145</v>
      </c>
      <c r="B41" s="7" t="s">
        <v>6</v>
      </c>
      <c r="C41" s="7">
        <v>2</v>
      </c>
      <c r="D41" s="7" t="s">
        <v>13</v>
      </c>
      <c r="E41" s="7" t="str">
        <f t="shared" si="0"/>
        <v>DTDSuberate</v>
      </c>
      <c r="F41" s="7">
        <v>31.4</v>
      </c>
      <c r="G41" s="7">
        <f t="shared" si="1"/>
        <v>1.4969296480732148</v>
      </c>
    </row>
    <row r="42" spans="1:7" x14ac:dyDescent="0.25">
      <c r="A42" s="7" t="s">
        <v>146</v>
      </c>
      <c r="B42" s="7" t="s">
        <v>6</v>
      </c>
      <c r="C42" s="7">
        <v>2</v>
      </c>
      <c r="D42" s="7" t="s">
        <v>14</v>
      </c>
      <c r="E42" s="7" t="str">
        <f t="shared" si="0"/>
        <v>DTDSebacate</v>
      </c>
      <c r="F42" s="7">
        <v>8.6</v>
      </c>
      <c r="G42" s="7">
        <f t="shared" si="1"/>
        <v>0.93449845124356767</v>
      </c>
    </row>
    <row r="43" spans="1:7" x14ac:dyDescent="0.25">
      <c r="A43" s="7" t="s">
        <v>147</v>
      </c>
      <c r="B43" s="7" t="s">
        <v>7</v>
      </c>
      <c r="C43" s="7">
        <v>2</v>
      </c>
      <c r="D43" s="7" t="s">
        <v>12</v>
      </c>
      <c r="E43" s="7" t="str">
        <f t="shared" si="0"/>
        <v xml:space="preserve">DTBnAdipate </v>
      </c>
      <c r="F43" s="7">
        <v>52.48</v>
      </c>
      <c r="G43" s="7">
        <f t="shared" si="1"/>
        <v>1.7199938263676038</v>
      </c>
    </row>
    <row r="44" spans="1:7" x14ac:dyDescent="0.25">
      <c r="A44" s="7" t="s">
        <v>148</v>
      </c>
      <c r="B44" s="7" t="s">
        <v>7</v>
      </c>
      <c r="C44" s="7">
        <v>2</v>
      </c>
      <c r="D44" s="7" t="s">
        <v>16</v>
      </c>
      <c r="E44" s="7" t="str">
        <f t="shared" si="0"/>
        <v>DTBnDiglycolate</v>
      </c>
      <c r="F44" s="7">
        <v>73.77</v>
      </c>
      <c r="G44" s="7">
        <f t="shared" si="1"/>
        <v>1.8678797834583796</v>
      </c>
    </row>
    <row r="45" spans="1:7" x14ac:dyDescent="0.25">
      <c r="A45" s="7" t="s">
        <v>149</v>
      </c>
      <c r="B45" s="7" t="s">
        <v>7</v>
      </c>
      <c r="C45" s="7">
        <v>2</v>
      </c>
      <c r="D45" s="7" t="s">
        <v>17</v>
      </c>
      <c r="E45" s="7" t="str">
        <f t="shared" si="0"/>
        <v>DTBnDioxaoctanedioate</v>
      </c>
      <c r="F45" s="7">
        <v>69.930000000000007</v>
      </c>
      <c r="G45" s="7">
        <f t="shared" si="1"/>
        <v>1.8446635282402393</v>
      </c>
    </row>
    <row r="46" spans="1:7" x14ac:dyDescent="0.25">
      <c r="A46" s="7" t="s">
        <v>150</v>
      </c>
      <c r="B46" s="7" t="s">
        <v>7</v>
      </c>
      <c r="C46" s="7">
        <v>2</v>
      </c>
      <c r="D46" s="7" t="s">
        <v>18</v>
      </c>
      <c r="E46" s="7" t="str">
        <f t="shared" si="0"/>
        <v>DTBnGlutarate</v>
      </c>
      <c r="F46" s="7">
        <v>71.489999999999995</v>
      </c>
      <c r="G46" s="7">
        <f t="shared" si="1"/>
        <v>1.8542452970661185</v>
      </c>
    </row>
    <row r="47" spans="1:7" x14ac:dyDescent="0.25">
      <c r="A47" s="7" t="s">
        <v>151</v>
      </c>
      <c r="B47" s="7" t="s">
        <v>7</v>
      </c>
      <c r="C47" s="7">
        <v>2</v>
      </c>
      <c r="D47" s="7" t="s">
        <v>19</v>
      </c>
      <c r="E47" s="7" t="str">
        <f t="shared" si="0"/>
        <v>DTBnMethyl adipate</v>
      </c>
      <c r="F47" s="7">
        <v>32.01</v>
      </c>
      <c r="G47" s="7">
        <f t="shared" si="1"/>
        <v>1.5052856741441323</v>
      </c>
    </row>
    <row r="48" spans="1:7" x14ac:dyDescent="0.25">
      <c r="A48" s="7" t="s">
        <v>152</v>
      </c>
      <c r="B48" s="7" t="s">
        <v>7</v>
      </c>
      <c r="C48" s="7">
        <v>2</v>
      </c>
      <c r="D48" s="7" t="s">
        <v>14</v>
      </c>
      <c r="E48" s="7" t="str">
        <f t="shared" si="0"/>
        <v>DTBnSebacate</v>
      </c>
      <c r="F48" s="7">
        <v>66.53</v>
      </c>
      <c r="G48" s="7">
        <f t="shared" si="1"/>
        <v>1.8230175234460493</v>
      </c>
    </row>
    <row r="49" spans="1:7" x14ac:dyDescent="0.25">
      <c r="A49" s="7" t="s">
        <v>153</v>
      </c>
      <c r="B49" s="7" t="s">
        <v>7</v>
      </c>
      <c r="C49" s="7">
        <v>2</v>
      </c>
      <c r="D49" s="7" t="s">
        <v>20</v>
      </c>
      <c r="E49" s="7" t="str">
        <f t="shared" si="0"/>
        <v>DTBn Suberate</v>
      </c>
      <c r="F49" s="7">
        <v>67.239999999999995</v>
      </c>
      <c r="G49" s="7">
        <f t="shared" si="1"/>
        <v>1.8276277047674334</v>
      </c>
    </row>
    <row r="50" spans="1:7" x14ac:dyDescent="0.25">
      <c r="A50" s="7" t="s">
        <v>154</v>
      </c>
      <c r="B50" s="7" t="s">
        <v>7</v>
      </c>
      <c r="C50" s="7">
        <v>2</v>
      </c>
      <c r="D50" s="7" t="s">
        <v>21</v>
      </c>
      <c r="E50" s="7" t="str">
        <f t="shared" si="0"/>
        <v>DTBnSuccinate</v>
      </c>
      <c r="F50" s="7">
        <v>77.77</v>
      </c>
      <c r="G50" s="7">
        <f t="shared" si="1"/>
        <v>1.8908120989551245</v>
      </c>
    </row>
    <row r="51" spans="1:7" x14ac:dyDescent="0.25">
      <c r="A51" s="7" t="s">
        <v>155</v>
      </c>
      <c r="B51" s="7" t="s">
        <v>8</v>
      </c>
      <c r="C51" s="7">
        <v>2</v>
      </c>
      <c r="D51" s="7" t="s">
        <v>12</v>
      </c>
      <c r="E51" s="7" t="str">
        <f t="shared" si="0"/>
        <v xml:space="preserve">DTiPAdipate </v>
      </c>
      <c r="F51" s="7">
        <v>62.36</v>
      </c>
      <c r="G51" s="7">
        <f t="shared" si="1"/>
        <v>1.7949061065168042</v>
      </c>
    </row>
    <row r="52" spans="1:7" x14ac:dyDescent="0.25">
      <c r="A52" s="7" t="s">
        <v>156</v>
      </c>
      <c r="B52" s="7" t="s">
        <v>8</v>
      </c>
      <c r="C52" s="7">
        <v>2</v>
      </c>
      <c r="D52" s="7" t="s">
        <v>16</v>
      </c>
      <c r="E52" s="7" t="str">
        <f t="shared" si="0"/>
        <v>DTiPDiglycolate</v>
      </c>
      <c r="F52" s="7">
        <v>81.44</v>
      </c>
      <c r="G52" s="7">
        <f t="shared" si="1"/>
        <v>1.9108377649926835</v>
      </c>
    </row>
    <row r="53" spans="1:7" x14ac:dyDescent="0.25">
      <c r="A53" s="7" t="s">
        <v>157</v>
      </c>
      <c r="B53" s="7" t="s">
        <v>8</v>
      </c>
      <c r="C53" s="7">
        <v>2</v>
      </c>
      <c r="D53" s="7" t="s">
        <v>17</v>
      </c>
      <c r="E53" s="7" t="str">
        <f t="shared" si="0"/>
        <v>DTiPDioxaoctanedioate</v>
      </c>
      <c r="F53" s="7">
        <v>70.89</v>
      </c>
      <c r="G53" s="7">
        <f t="shared" si="1"/>
        <v>1.8505849763520315</v>
      </c>
    </row>
    <row r="54" spans="1:7" x14ac:dyDescent="0.25">
      <c r="A54" s="7" t="s">
        <v>158</v>
      </c>
      <c r="B54" s="7" t="s">
        <v>8</v>
      </c>
      <c r="C54" s="7">
        <v>2</v>
      </c>
      <c r="D54" s="7" t="s">
        <v>18</v>
      </c>
      <c r="E54" s="7" t="str">
        <f t="shared" si="0"/>
        <v>DTiPGlutarate</v>
      </c>
      <c r="F54" s="7">
        <v>79.790000000000006</v>
      </c>
      <c r="G54" s="7">
        <f t="shared" si="1"/>
        <v>1.901948465073084</v>
      </c>
    </row>
    <row r="55" spans="1:7" x14ac:dyDescent="0.25">
      <c r="A55" s="7" t="s">
        <v>159</v>
      </c>
      <c r="B55" s="7" t="s">
        <v>8</v>
      </c>
      <c r="C55" s="7">
        <v>2</v>
      </c>
      <c r="D55" s="7" t="s">
        <v>19</v>
      </c>
      <c r="E55" s="7" t="str">
        <f t="shared" si="0"/>
        <v>DTiPMethyl adipate</v>
      </c>
      <c r="F55" s="7">
        <v>85.01</v>
      </c>
      <c r="G55" s="7">
        <f t="shared" si="1"/>
        <v>1.9294700161774896</v>
      </c>
    </row>
    <row r="56" spans="1:7" x14ac:dyDescent="0.25">
      <c r="A56" s="7" t="s">
        <v>160</v>
      </c>
      <c r="B56" s="7" t="s">
        <v>8</v>
      </c>
      <c r="C56" s="7">
        <v>2</v>
      </c>
      <c r="D56" s="7" t="s">
        <v>14</v>
      </c>
      <c r="E56" s="7" t="str">
        <f t="shared" si="0"/>
        <v>DTiPSebacate</v>
      </c>
      <c r="F56" s="7">
        <v>78.3</v>
      </c>
      <c r="G56" s="7">
        <f t="shared" si="1"/>
        <v>1.8937617620579434</v>
      </c>
    </row>
    <row r="57" spans="1:7" x14ac:dyDescent="0.25">
      <c r="A57" s="7" t="s">
        <v>161</v>
      </c>
      <c r="B57" s="7" t="s">
        <v>8</v>
      </c>
      <c r="C57" s="7">
        <v>2</v>
      </c>
      <c r="D57" s="7" t="s">
        <v>20</v>
      </c>
      <c r="E57" s="7" t="str">
        <f t="shared" si="0"/>
        <v>DTiP Suberate</v>
      </c>
      <c r="F57" s="7">
        <v>70.44</v>
      </c>
      <c r="G57" s="7">
        <f t="shared" si="1"/>
        <v>1.8478193472952393</v>
      </c>
    </row>
    <row r="58" spans="1:7" x14ac:dyDescent="0.25">
      <c r="A58" s="7" t="s">
        <v>162</v>
      </c>
      <c r="B58" s="7" t="s">
        <v>8</v>
      </c>
      <c r="C58" s="7">
        <v>2</v>
      </c>
      <c r="D58" s="7" t="s">
        <v>21</v>
      </c>
      <c r="E58" s="7" t="str">
        <f t="shared" si="0"/>
        <v>DTiPSuccinate</v>
      </c>
      <c r="F58" s="7">
        <v>77.069999999999993</v>
      </c>
      <c r="G58" s="7">
        <f t="shared" si="1"/>
        <v>1.8868853589860086</v>
      </c>
    </row>
    <row r="59" spans="1:7" x14ac:dyDescent="0.25">
      <c r="A59" s="7" t="s">
        <v>163</v>
      </c>
      <c r="B59" s="7" t="s">
        <v>3</v>
      </c>
      <c r="C59" s="7">
        <v>2</v>
      </c>
      <c r="D59" s="7" t="s">
        <v>19</v>
      </c>
      <c r="E59" s="7" t="str">
        <f t="shared" si="0"/>
        <v>DTBMethyl adipate</v>
      </c>
      <c r="F59" s="7">
        <v>35.119999999999997</v>
      </c>
      <c r="G59" s="7">
        <f t="shared" si="1"/>
        <v>1.5455545072340648</v>
      </c>
    </row>
    <row r="60" spans="1:7" x14ac:dyDescent="0.25">
      <c r="A60" s="7" t="s">
        <v>164</v>
      </c>
      <c r="B60" s="7" t="s">
        <v>6</v>
      </c>
      <c r="C60" s="7">
        <v>2</v>
      </c>
      <c r="D60" s="7" t="s">
        <v>19</v>
      </c>
      <c r="E60" s="7" t="str">
        <f t="shared" si="0"/>
        <v>DTDMethyl adipate</v>
      </c>
      <c r="F60" s="7">
        <v>20.83</v>
      </c>
      <c r="G60" s="7">
        <f t="shared" si="1"/>
        <v>1.3186892699477459</v>
      </c>
    </row>
    <row r="61" spans="1:7" x14ac:dyDescent="0.25">
      <c r="A61" s="7" t="s">
        <v>165</v>
      </c>
      <c r="B61" s="7" t="s">
        <v>2</v>
      </c>
      <c r="C61" s="7">
        <v>2</v>
      </c>
      <c r="D61" s="7" t="s">
        <v>19</v>
      </c>
      <c r="E61" s="7" t="str">
        <f t="shared" si="0"/>
        <v>DTEMethyl adipate</v>
      </c>
      <c r="F61" s="7">
        <v>38.549999999999997</v>
      </c>
      <c r="G61" s="7">
        <f t="shared" si="1"/>
        <v>1.5860243823869757</v>
      </c>
    </row>
    <row r="62" spans="1:7" x14ac:dyDescent="0.25">
      <c r="A62" s="7" t="s">
        <v>166</v>
      </c>
      <c r="B62" s="7" t="s">
        <v>4</v>
      </c>
      <c r="C62" s="7">
        <v>2</v>
      </c>
      <c r="D62" s="7" t="s">
        <v>19</v>
      </c>
      <c r="E62" s="7" t="str">
        <f t="shared" si="0"/>
        <v>DTHMethyl adipate</v>
      </c>
      <c r="F62" s="7">
        <v>25.48</v>
      </c>
      <c r="G62" s="7">
        <f t="shared" si="1"/>
        <v>1.4061994236633129</v>
      </c>
    </row>
    <row r="63" spans="1:7" x14ac:dyDescent="0.25">
      <c r="A63" s="7" t="s">
        <v>167</v>
      </c>
      <c r="B63" s="7" t="s">
        <v>1</v>
      </c>
      <c r="C63" s="7">
        <v>2</v>
      </c>
      <c r="D63" s="7" t="s">
        <v>19</v>
      </c>
      <c r="E63" s="7" t="str">
        <f t="shared" si="0"/>
        <v>DTMMethyl adipate</v>
      </c>
      <c r="F63" s="7">
        <v>78</v>
      </c>
      <c r="G63" s="7">
        <f t="shared" si="1"/>
        <v>1.8920946026904804</v>
      </c>
    </row>
    <row r="64" spans="1:7" x14ac:dyDescent="0.25">
      <c r="A64" s="7" t="s">
        <v>168</v>
      </c>
      <c r="B64" s="7" t="s">
        <v>5</v>
      </c>
      <c r="C64" s="7">
        <v>2</v>
      </c>
      <c r="D64" s="7" t="s">
        <v>19</v>
      </c>
      <c r="E64" s="7" t="str">
        <f t="shared" si="0"/>
        <v>DTOMethyl adipate</v>
      </c>
      <c r="F64" s="7">
        <v>40.880000000000003</v>
      </c>
      <c r="G64" s="7">
        <f t="shared" si="1"/>
        <v>1.6115108871266564</v>
      </c>
    </row>
    <row r="65" spans="1:7" x14ac:dyDescent="0.25">
      <c r="A65" s="7" t="s">
        <v>169</v>
      </c>
      <c r="B65" s="7" t="s">
        <v>24</v>
      </c>
      <c r="C65" s="7">
        <v>2</v>
      </c>
      <c r="D65" s="7" t="s">
        <v>19</v>
      </c>
      <c r="E65" s="7" t="str">
        <f t="shared" si="0"/>
        <v>HTHMethyl adipate</v>
      </c>
      <c r="F65" s="7">
        <v>63.7</v>
      </c>
      <c r="G65" s="7">
        <f t="shared" si="1"/>
        <v>1.8041394323353503</v>
      </c>
    </row>
    <row r="66" spans="1:7" x14ac:dyDescent="0.25">
      <c r="A66" s="7" t="s">
        <v>170</v>
      </c>
      <c r="B66" s="7" t="s">
        <v>25</v>
      </c>
      <c r="C66" s="7">
        <v>2</v>
      </c>
      <c r="D66" s="7" t="s">
        <v>12</v>
      </c>
      <c r="E66" s="7" t="str">
        <f t="shared" si="0"/>
        <v xml:space="preserve">DTiBAdipate </v>
      </c>
      <c r="F66" s="7">
        <v>41.4</v>
      </c>
      <c r="G66" s="7">
        <f t="shared" si="1"/>
        <v>1.6170003411208989</v>
      </c>
    </row>
    <row r="67" spans="1:7" x14ac:dyDescent="0.25">
      <c r="A67" s="7" t="s">
        <v>171</v>
      </c>
      <c r="B67" s="7" t="s">
        <v>25</v>
      </c>
      <c r="C67" s="7">
        <v>2</v>
      </c>
      <c r="D67" s="7" t="s">
        <v>26</v>
      </c>
      <c r="E67" s="7" t="str">
        <f t="shared" si="0"/>
        <v>DTiBdiglycolate</v>
      </c>
      <c r="F67" s="7">
        <v>62.6</v>
      </c>
      <c r="G67" s="7">
        <f t="shared" si="1"/>
        <v>1.7965743332104296</v>
      </c>
    </row>
    <row r="68" spans="1:7" x14ac:dyDescent="0.25">
      <c r="A68" s="7" t="s">
        <v>172</v>
      </c>
      <c r="B68" s="7" t="s">
        <v>24</v>
      </c>
      <c r="C68" s="7">
        <v>1</v>
      </c>
      <c r="D68" s="7" t="s">
        <v>27</v>
      </c>
      <c r="E68" s="7" t="str">
        <f t="shared" si="0"/>
        <v>HTHglutarate</v>
      </c>
      <c r="F68" s="7">
        <v>53.2</v>
      </c>
      <c r="G68" s="7">
        <f t="shared" si="1"/>
        <v>1.7259116322950483</v>
      </c>
    </row>
    <row r="69" spans="1:7" x14ac:dyDescent="0.25">
      <c r="A69" s="7" t="s">
        <v>173</v>
      </c>
      <c r="B69" s="7" t="s">
        <v>28</v>
      </c>
      <c r="C69" s="7">
        <v>1</v>
      </c>
      <c r="D69" s="7" t="s">
        <v>12</v>
      </c>
      <c r="E69" s="7" t="str">
        <f t="shared" si="0"/>
        <v xml:space="preserve">THEAdipate </v>
      </c>
      <c r="F69" s="7">
        <v>67.099999999999994</v>
      </c>
      <c r="G69" s="7">
        <f t="shared" si="1"/>
        <v>1.8267225201689921</v>
      </c>
    </row>
    <row r="70" spans="1:7" x14ac:dyDescent="0.25">
      <c r="A70" s="7" t="s">
        <v>174</v>
      </c>
      <c r="B70" s="7" t="s">
        <v>28</v>
      </c>
      <c r="C70" s="7">
        <v>1</v>
      </c>
      <c r="D70" s="7" t="s">
        <v>26</v>
      </c>
      <c r="E70" s="7" t="str">
        <f t="shared" ref="E70" si="2">CONCATENATE(B70,D70)</f>
        <v>THEdiglycolate</v>
      </c>
      <c r="F70" s="7">
        <v>101.5</v>
      </c>
      <c r="G70" s="7">
        <f t="shared" si="1"/>
        <v>2.0064660422492318</v>
      </c>
    </row>
  </sheetData>
  <sortState ref="A2:D64">
    <sortCondition ref="A1"/>
  </sortState>
  <conditionalFormatting sqref="J1:J3 J45:J1048576 A1:A3 A71:A1048576">
    <cfRule type="duplicateValues" dxfId="3" priority="4"/>
  </conditionalFormatting>
  <conditionalFormatting sqref="J4 J6:J44">
    <cfRule type="duplicateValues" dxfId="2" priority="3"/>
  </conditionalFormatting>
  <conditionalFormatting sqref="J4">
    <cfRule type="duplicateValues" dxfId="1" priority="2"/>
  </conditionalFormatting>
  <conditionalFormatting sqref="J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M29" sqref="M29"/>
    </sheetView>
  </sheetViews>
  <sheetFormatPr defaultRowHeight="15" x14ac:dyDescent="0.25"/>
  <sheetData>
    <row r="2" spans="1:7" ht="18.75" x14ac:dyDescent="0.3">
      <c r="D2" s="1" t="s">
        <v>42</v>
      </c>
    </row>
    <row r="4" spans="1:7" s="3" customFormat="1" x14ac:dyDescent="0.25">
      <c r="A4" s="3" t="s">
        <v>30</v>
      </c>
      <c r="B4" s="3" t="s">
        <v>89</v>
      </c>
      <c r="C4" s="3" t="s">
        <v>95</v>
      </c>
      <c r="D4" s="3" t="s">
        <v>91</v>
      </c>
      <c r="E4" s="3" t="s">
        <v>92</v>
      </c>
      <c r="F4" s="3" t="s">
        <v>88</v>
      </c>
      <c r="G4" s="3" t="s">
        <v>93</v>
      </c>
    </row>
    <row r="5" spans="1:7" x14ac:dyDescent="0.25">
      <c r="A5">
        <v>30</v>
      </c>
      <c r="B5">
        <v>1.02321754385965</v>
      </c>
      <c r="C5">
        <v>15</v>
      </c>
      <c r="D5">
        <v>-0.88754060701439697</v>
      </c>
      <c r="E5">
        <v>2</v>
      </c>
      <c r="F5">
        <v>2.2604291755779347</v>
      </c>
      <c r="G5">
        <f t="shared" ref="G5:G34" si="0" xml:space="preserve">    -19.5044+21.1307*B5+ 0.0069 *C5-0.2501*D5 -0.0934*E5</f>
        <v>2.255576859849409</v>
      </c>
    </row>
    <row r="6" spans="1:7" x14ac:dyDescent="0.25">
      <c r="A6">
        <v>38</v>
      </c>
      <c r="B6">
        <v>1.0173111111111099</v>
      </c>
      <c r="C6">
        <v>13</v>
      </c>
      <c r="D6">
        <v>-0.84730718066623401</v>
      </c>
      <c r="E6">
        <v>1</v>
      </c>
      <c r="F6">
        <v>2.1802406009557402</v>
      </c>
      <c r="G6">
        <f t="shared" si="0"/>
        <v>2.2003074214401579</v>
      </c>
    </row>
    <row r="7" spans="1:7" x14ac:dyDescent="0.25">
      <c r="A7">
        <v>21</v>
      </c>
      <c r="B7">
        <v>1.0173111111111099</v>
      </c>
      <c r="C7">
        <v>10</v>
      </c>
      <c r="D7">
        <v>-0.84784275192087999</v>
      </c>
      <c r="E7">
        <v>1</v>
      </c>
      <c r="F7">
        <v>2.1543935379569974</v>
      </c>
      <c r="G7">
        <f t="shared" si="0"/>
        <v>2.1797413678109447</v>
      </c>
    </row>
    <row r="8" spans="1:7" x14ac:dyDescent="0.25">
      <c r="A8">
        <v>26</v>
      </c>
      <c r="B8">
        <v>1.01476060606061</v>
      </c>
      <c r="C8">
        <v>15</v>
      </c>
      <c r="D8">
        <v>-0.85047245371990099</v>
      </c>
      <c r="E8">
        <v>1</v>
      </c>
      <c r="F8">
        <v>2.1118000068983447</v>
      </c>
      <c r="G8">
        <f t="shared" si="0"/>
        <v>2.1610050991602807</v>
      </c>
    </row>
    <row r="9" spans="1:7" x14ac:dyDescent="0.25">
      <c r="A9">
        <v>29</v>
      </c>
      <c r="B9">
        <v>1.01476060606061</v>
      </c>
      <c r="C9">
        <v>11</v>
      </c>
      <c r="D9">
        <v>-1.39461783160743</v>
      </c>
      <c r="E9">
        <v>2</v>
      </c>
      <c r="F9">
        <v>2.1643826009631688</v>
      </c>
      <c r="G9">
        <f t="shared" si="0"/>
        <v>2.1760958581699517</v>
      </c>
    </row>
    <row r="10" spans="1:7" x14ac:dyDescent="0.25">
      <c r="A10">
        <v>20</v>
      </c>
      <c r="B10">
        <v>1.01476060606061</v>
      </c>
      <c r="C10">
        <v>10</v>
      </c>
      <c r="D10">
        <v>-0.96713805040498702</v>
      </c>
      <c r="E10">
        <v>1</v>
      </c>
      <c r="F10">
        <v>2.0993352776859577</v>
      </c>
      <c r="G10">
        <f t="shared" si="0"/>
        <v>2.1556831648912209</v>
      </c>
    </row>
    <row r="11" spans="1:7" x14ac:dyDescent="0.25">
      <c r="A11">
        <v>1</v>
      </c>
      <c r="B11">
        <v>1.01243188405797</v>
      </c>
      <c r="C11">
        <v>14</v>
      </c>
      <c r="D11">
        <v>-0.84166593150435998</v>
      </c>
      <c r="E11">
        <v>1</v>
      </c>
      <c r="F11">
        <v>2.143295907124072</v>
      </c>
      <c r="G11">
        <f t="shared" si="0"/>
        <v>2.1026950619329892</v>
      </c>
    </row>
    <row r="12" spans="1:7" x14ac:dyDescent="0.25">
      <c r="A12">
        <v>33</v>
      </c>
      <c r="B12">
        <v>1.01243188405797</v>
      </c>
      <c r="C12">
        <v>14</v>
      </c>
      <c r="D12">
        <v>-1.1384604107160901</v>
      </c>
      <c r="E12">
        <v>1</v>
      </c>
      <c r="F12">
        <v>2.1216254922084716</v>
      </c>
      <c r="G12">
        <f t="shared" si="0"/>
        <v>2.1769233611838432</v>
      </c>
    </row>
    <row r="13" spans="1:7" x14ac:dyDescent="0.25">
      <c r="A13">
        <v>24</v>
      </c>
      <c r="B13">
        <v>1.01243188405797</v>
      </c>
      <c r="C13">
        <v>13</v>
      </c>
      <c r="D13">
        <v>-0.84554225247273496</v>
      </c>
      <c r="E13">
        <v>1</v>
      </c>
      <c r="F13">
        <v>2.0912447659079607</v>
      </c>
      <c r="G13">
        <f t="shared" si="0"/>
        <v>2.0967645298071798</v>
      </c>
    </row>
    <row r="14" spans="1:7" x14ac:dyDescent="0.25">
      <c r="A14">
        <v>36</v>
      </c>
      <c r="B14">
        <v>1.01243188405797</v>
      </c>
      <c r="C14">
        <v>12</v>
      </c>
      <c r="D14">
        <v>-1.1844381550610299</v>
      </c>
      <c r="E14">
        <v>1</v>
      </c>
      <c r="F14">
        <v>2.0855046394264978</v>
      </c>
      <c r="G14">
        <f t="shared" si="0"/>
        <v>2.1746223950445125</v>
      </c>
    </row>
    <row r="15" spans="1:7" x14ac:dyDescent="0.25">
      <c r="A15">
        <v>39</v>
      </c>
      <c r="B15">
        <v>1.01243188405797</v>
      </c>
      <c r="C15">
        <v>11</v>
      </c>
      <c r="D15">
        <v>-0.96288222643415</v>
      </c>
      <c r="E15">
        <v>1</v>
      </c>
      <c r="F15">
        <v>2.1951798424319033</v>
      </c>
      <c r="G15">
        <f t="shared" si="0"/>
        <v>2.1123112572949299</v>
      </c>
    </row>
    <row r="16" spans="1:7" x14ac:dyDescent="0.25">
      <c r="A16">
        <v>8</v>
      </c>
      <c r="B16">
        <v>1.01058101265823</v>
      </c>
      <c r="C16">
        <v>16</v>
      </c>
      <c r="D16">
        <v>-0.85901057874204501</v>
      </c>
      <c r="E16">
        <v>1</v>
      </c>
      <c r="F16">
        <v>2.1543935379569974</v>
      </c>
      <c r="G16">
        <f t="shared" si="0"/>
        <v>2.0817227499206465</v>
      </c>
    </row>
    <row r="17" spans="1:7" x14ac:dyDescent="0.25">
      <c r="A17">
        <v>17</v>
      </c>
      <c r="B17">
        <v>1.01029722222222</v>
      </c>
      <c r="C17">
        <v>16</v>
      </c>
      <c r="D17">
        <v>-0.85110299142881096</v>
      </c>
      <c r="E17">
        <v>1</v>
      </c>
      <c r="F17">
        <v>2.1203435624380247</v>
      </c>
      <c r="G17">
        <f t="shared" si="0"/>
        <v>2.0737483717674112</v>
      </c>
    </row>
    <row r="18" spans="1:7" x14ac:dyDescent="0.25">
      <c r="A18">
        <v>32</v>
      </c>
      <c r="B18">
        <v>1.01029722222222</v>
      </c>
      <c r="C18">
        <v>12</v>
      </c>
      <c r="D18">
        <v>-1.13203074765363</v>
      </c>
      <c r="E18">
        <v>1</v>
      </c>
      <c r="F18">
        <v>2.0981243382942352</v>
      </c>
      <c r="G18">
        <f t="shared" si="0"/>
        <v>2.1164084035992383</v>
      </c>
    </row>
    <row r="19" spans="1:7" x14ac:dyDescent="0.25">
      <c r="A19">
        <v>25</v>
      </c>
      <c r="B19">
        <v>1.01029722222222</v>
      </c>
      <c r="C19">
        <v>11</v>
      </c>
      <c r="D19">
        <v>-0.841494490394048</v>
      </c>
      <c r="E19">
        <v>1</v>
      </c>
      <c r="F19">
        <v>2.1042138841993232</v>
      </c>
      <c r="G19">
        <f t="shared" si="0"/>
        <v>2.0368452856586168</v>
      </c>
    </row>
    <row r="20" spans="1:7" x14ac:dyDescent="0.25">
      <c r="A20">
        <v>13</v>
      </c>
      <c r="B20">
        <v>1.0097552631578901</v>
      </c>
      <c r="C20">
        <v>12</v>
      </c>
      <c r="D20">
        <v>-1.0317231678413199</v>
      </c>
      <c r="E20">
        <v>1</v>
      </c>
      <c r="F20">
        <v>2.1427647746387248</v>
      </c>
      <c r="G20">
        <f t="shared" si="0"/>
        <v>2.0798695034875436</v>
      </c>
    </row>
    <row r="21" spans="1:7" x14ac:dyDescent="0.25">
      <c r="A21">
        <v>7</v>
      </c>
      <c r="B21">
        <v>1.00833333333333</v>
      </c>
      <c r="C21">
        <v>12</v>
      </c>
      <c r="D21">
        <v>-0.87539533975141803</v>
      </c>
      <c r="E21">
        <v>2</v>
      </c>
      <c r="F21">
        <v>1.8819549713396004</v>
      </c>
      <c r="G21">
        <f t="shared" si="0"/>
        <v>1.9173255411384262</v>
      </c>
    </row>
    <row r="22" spans="1:7" x14ac:dyDescent="0.25">
      <c r="A22">
        <v>34</v>
      </c>
      <c r="B22">
        <v>1.00833333333333</v>
      </c>
      <c r="C22">
        <v>12</v>
      </c>
      <c r="D22">
        <v>-1.25491889149198</v>
      </c>
      <c r="E22">
        <v>1</v>
      </c>
      <c r="F22">
        <v>2.1854571574019261</v>
      </c>
      <c r="G22">
        <f t="shared" si="0"/>
        <v>2.1056443814287409</v>
      </c>
    </row>
    <row r="23" spans="1:7" x14ac:dyDescent="0.25">
      <c r="A23">
        <v>23</v>
      </c>
      <c r="B23">
        <v>1.00833333333333</v>
      </c>
      <c r="C23">
        <v>11</v>
      </c>
      <c r="D23">
        <v>-0.96170243554785595</v>
      </c>
      <c r="E23">
        <v>1</v>
      </c>
      <c r="F23">
        <v>2.0865733656205743</v>
      </c>
      <c r="G23">
        <f t="shared" si="0"/>
        <v>2.0254109457971157</v>
      </c>
    </row>
    <row r="24" spans="1:7" x14ac:dyDescent="0.25">
      <c r="A24">
        <v>11</v>
      </c>
      <c r="B24">
        <v>1.00791139240506</v>
      </c>
      <c r="C24">
        <v>16</v>
      </c>
      <c r="D24">
        <v>-0.89841385289513898</v>
      </c>
      <c r="E24">
        <v>1</v>
      </c>
      <c r="F24">
        <v>1.9642596301968489</v>
      </c>
      <c r="G24">
        <f t="shared" si="0"/>
        <v>2.0351665641026768</v>
      </c>
    </row>
    <row r="25" spans="1:7" x14ac:dyDescent="0.25">
      <c r="A25">
        <v>6</v>
      </c>
      <c r="B25">
        <v>1.0065205128205099</v>
      </c>
      <c r="C25">
        <v>17</v>
      </c>
      <c r="D25">
        <v>-0.85210646046258298</v>
      </c>
      <c r="E25">
        <v>1</v>
      </c>
      <c r="F25">
        <v>2.0862530238171613</v>
      </c>
      <c r="G25">
        <f t="shared" si="0"/>
        <v>2.0010948260180412</v>
      </c>
    </row>
    <row r="26" spans="1:7" x14ac:dyDescent="0.25">
      <c r="A26">
        <v>22</v>
      </c>
      <c r="B26">
        <v>1.0065205128205099</v>
      </c>
      <c r="C26">
        <v>15</v>
      </c>
      <c r="D26">
        <v>-0.83531766997752799</v>
      </c>
      <c r="E26">
        <v>1</v>
      </c>
      <c r="F26">
        <v>2.02143739646709</v>
      </c>
      <c r="G26">
        <f t="shared" si="0"/>
        <v>1.9830959495177289</v>
      </c>
    </row>
    <row r="27" spans="1:7" x14ac:dyDescent="0.25">
      <c r="A27">
        <v>9</v>
      </c>
      <c r="B27">
        <v>1.0048419753086399</v>
      </c>
      <c r="C27">
        <v>16</v>
      </c>
      <c r="D27">
        <v>-0.867987463996723</v>
      </c>
      <c r="E27">
        <v>2</v>
      </c>
      <c r="F27">
        <v>1.8873922189718468</v>
      </c>
      <c r="G27">
        <f t="shared" si="0"/>
        <v>1.8692979923998576</v>
      </c>
    </row>
    <row r="28" spans="1:7" x14ac:dyDescent="0.25">
      <c r="A28">
        <v>3</v>
      </c>
      <c r="B28">
        <v>1.0048419753086399</v>
      </c>
      <c r="C28">
        <v>15</v>
      </c>
      <c r="D28">
        <v>-0.84717625921541695</v>
      </c>
      <c r="E28">
        <v>1</v>
      </c>
      <c r="F28">
        <v>1.8115750058705933</v>
      </c>
      <c r="G28">
        <f t="shared" si="0"/>
        <v>1.950593110084053</v>
      </c>
    </row>
    <row r="29" spans="1:7" x14ac:dyDescent="0.25">
      <c r="A29">
        <v>10</v>
      </c>
      <c r="B29">
        <v>1.00461411764706</v>
      </c>
      <c r="C29">
        <v>16</v>
      </c>
      <c r="D29">
        <v>-0.894001866254444</v>
      </c>
      <c r="E29">
        <v>1</v>
      </c>
      <c r="F29">
        <v>1.904715545278681</v>
      </c>
      <c r="G29">
        <f t="shared" si="0"/>
        <v>1.9643894025149664</v>
      </c>
    </row>
    <row r="30" spans="1:7" x14ac:dyDescent="0.25">
      <c r="A30">
        <v>15</v>
      </c>
      <c r="B30">
        <v>1.00328333333333</v>
      </c>
      <c r="C30">
        <v>16</v>
      </c>
      <c r="D30">
        <v>-0.83594820768643796</v>
      </c>
      <c r="E30">
        <v>1</v>
      </c>
      <c r="F30">
        <v>1.9622746046233148</v>
      </c>
      <c r="G30">
        <f t="shared" si="0"/>
        <v>1.9217497784089761</v>
      </c>
    </row>
    <row r="31" spans="1:7" x14ac:dyDescent="0.25">
      <c r="A31">
        <v>40</v>
      </c>
      <c r="B31">
        <v>1.00328333333333</v>
      </c>
      <c r="C31">
        <v>15</v>
      </c>
      <c r="D31">
        <v>-0.67701483487344905</v>
      </c>
      <c r="E31">
        <v>1</v>
      </c>
      <c r="F31">
        <v>1.7528164311882715</v>
      </c>
      <c r="G31">
        <f t="shared" si="0"/>
        <v>1.8751005418684474</v>
      </c>
    </row>
    <row r="32" spans="1:7" x14ac:dyDescent="0.25">
      <c r="A32">
        <v>4</v>
      </c>
      <c r="B32">
        <v>1.00328333333333</v>
      </c>
      <c r="C32">
        <v>13</v>
      </c>
      <c r="D32">
        <v>-0.84312849713672999</v>
      </c>
      <c r="E32">
        <v>1</v>
      </c>
      <c r="F32">
        <v>1.8937617620579434</v>
      </c>
      <c r="G32">
        <f t="shared" si="0"/>
        <v>1.9028455688004942</v>
      </c>
    </row>
    <row r="33" spans="1:7" x14ac:dyDescent="0.25">
      <c r="A33">
        <v>5</v>
      </c>
      <c r="B33">
        <v>1.00047777777778</v>
      </c>
      <c r="C33">
        <v>17</v>
      </c>
      <c r="D33">
        <v>-0.83695167672020998</v>
      </c>
      <c r="E33">
        <v>1</v>
      </c>
      <c r="F33">
        <v>1.9148189804474731</v>
      </c>
      <c r="G33">
        <f t="shared" si="0"/>
        <v>1.8696173932366604</v>
      </c>
    </row>
    <row r="34" spans="1:7" x14ac:dyDescent="0.25">
      <c r="A34">
        <v>2</v>
      </c>
      <c r="B34">
        <v>0.99802291666666698</v>
      </c>
      <c r="C34">
        <v>17</v>
      </c>
      <c r="D34">
        <v>-0.832539690079516</v>
      </c>
      <c r="E34">
        <v>1</v>
      </c>
      <c r="F34">
        <v>1.8195439355418688</v>
      </c>
      <c r="G34">
        <f t="shared" si="0"/>
        <v>1.8166410216972273</v>
      </c>
    </row>
    <row r="37" spans="1:7" ht="18.75" x14ac:dyDescent="0.3">
      <c r="D37" s="1" t="s">
        <v>41</v>
      </c>
    </row>
    <row r="39" spans="1:7" s="3" customFormat="1" x14ac:dyDescent="0.25">
      <c r="A39" s="3" t="s">
        <v>30</v>
      </c>
      <c r="B39" s="3" t="s">
        <v>89</v>
      </c>
      <c r="C39" s="3" t="s">
        <v>95</v>
      </c>
      <c r="D39" s="3" t="s">
        <v>91</v>
      </c>
      <c r="E39" s="3" t="s">
        <v>92</v>
      </c>
      <c r="F39" s="3" t="s">
        <v>88</v>
      </c>
      <c r="G39" s="3" t="s">
        <v>93</v>
      </c>
    </row>
    <row r="40" spans="1:7" x14ac:dyDescent="0.25">
      <c r="A40">
        <v>12</v>
      </c>
      <c r="B40">
        <v>1.0117506849315101</v>
      </c>
      <c r="C40">
        <v>12</v>
      </c>
      <c r="D40">
        <v>-0.90459067331165899</v>
      </c>
      <c r="E40">
        <v>1</v>
      </c>
      <c r="F40">
        <v>2.1527774147972449</v>
      </c>
      <c r="G40">
        <f t="shared" ref="G40:G49" si="1" xml:space="preserve">    -19.5044+21.1307*B40+ 0.0069 *C40-0.2501*D40 -0.0934*E40</f>
        <v>2.0902383254775088</v>
      </c>
    </row>
    <row r="41" spans="1:7" x14ac:dyDescent="0.25">
      <c r="A41">
        <v>14</v>
      </c>
      <c r="B41">
        <v>1.01029722222222</v>
      </c>
      <c r="C41">
        <v>11</v>
      </c>
      <c r="D41">
        <v>-0.693302524992647</v>
      </c>
      <c r="E41">
        <v>1</v>
      </c>
      <c r="F41">
        <v>1.9444826721501687</v>
      </c>
      <c r="G41">
        <f t="shared" si="1"/>
        <v>1.9997824751117266</v>
      </c>
    </row>
    <row r="42" spans="1:7" x14ac:dyDescent="0.25">
      <c r="A42">
        <v>16</v>
      </c>
      <c r="B42">
        <v>1.00833333333333</v>
      </c>
      <c r="C42">
        <v>14</v>
      </c>
      <c r="D42">
        <v>-0.84617279018164504</v>
      </c>
      <c r="E42">
        <v>1</v>
      </c>
      <c r="F42">
        <v>1.9856509736909491</v>
      </c>
      <c r="G42">
        <f t="shared" si="1"/>
        <v>2.0172169814910261</v>
      </c>
    </row>
    <row r="43" spans="1:7" x14ac:dyDescent="0.25">
      <c r="A43">
        <v>18</v>
      </c>
      <c r="B43">
        <v>1.0146397260274</v>
      </c>
      <c r="C43">
        <v>15</v>
      </c>
      <c r="D43">
        <v>-0.85800710970827199</v>
      </c>
      <c r="E43">
        <v>1</v>
      </c>
      <c r="F43">
        <v>2.1531743793715341</v>
      </c>
      <c r="G43">
        <f t="shared" si="1"/>
        <v>2.1603352369052229</v>
      </c>
    </row>
    <row r="44" spans="1:7" x14ac:dyDescent="0.25">
      <c r="A44">
        <v>19</v>
      </c>
      <c r="B44">
        <v>1.00833333333333</v>
      </c>
      <c r="C44">
        <v>14</v>
      </c>
      <c r="D44">
        <v>-0.837253944863666</v>
      </c>
      <c r="E44">
        <v>1</v>
      </c>
      <c r="F44">
        <v>1.9962489145691322</v>
      </c>
      <c r="G44">
        <f t="shared" si="1"/>
        <v>2.0149863782769999</v>
      </c>
    </row>
    <row r="45" spans="1:7" x14ac:dyDescent="0.25">
      <c r="A45">
        <v>27</v>
      </c>
      <c r="B45">
        <v>1.01243188405797</v>
      </c>
      <c r="C45">
        <v>15</v>
      </c>
      <c r="D45">
        <v>-0.86912185448131096</v>
      </c>
      <c r="E45">
        <v>2</v>
      </c>
      <c r="F45">
        <v>2.0321753769613631</v>
      </c>
      <c r="G45">
        <f t="shared" si="1"/>
        <v>2.0230617882695245</v>
      </c>
    </row>
    <row r="46" spans="1:7" x14ac:dyDescent="0.25">
      <c r="A46">
        <v>28</v>
      </c>
      <c r="B46">
        <v>1.0173111111111099</v>
      </c>
      <c r="C46">
        <v>11</v>
      </c>
      <c r="D46">
        <v>-0.876529730236006</v>
      </c>
      <c r="E46">
        <v>2</v>
      </c>
      <c r="F46">
        <v>2.0975696394313714</v>
      </c>
      <c r="G46">
        <f t="shared" si="1"/>
        <v>2.1004159810875578</v>
      </c>
    </row>
    <row r="47" spans="1:7" x14ac:dyDescent="0.25">
      <c r="A47">
        <v>31</v>
      </c>
      <c r="B47">
        <v>1.0065205128205099</v>
      </c>
      <c r="C47">
        <v>16</v>
      </c>
      <c r="D47">
        <v>-1.1220813002110299</v>
      </c>
      <c r="E47">
        <v>1</v>
      </c>
      <c r="F47">
        <v>2.0362694957428151</v>
      </c>
      <c r="G47">
        <f t="shared" si="1"/>
        <v>2.0617155334391279</v>
      </c>
    </row>
    <row r="48" spans="1:7" x14ac:dyDescent="0.25">
      <c r="A48">
        <v>35</v>
      </c>
      <c r="B48">
        <v>1.0146397260274</v>
      </c>
      <c r="C48">
        <v>17</v>
      </c>
      <c r="D48">
        <v>-1.3293500151972399</v>
      </c>
      <c r="E48">
        <v>2</v>
      </c>
      <c r="F48">
        <v>2.1548802447187616</v>
      </c>
      <c r="G48">
        <f t="shared" si="1"/>
        <v>2.1986180975680143</v>
      </c>
    </row>
    <row r="49" spans="1:7" x14ac:dyDescent="0.25">
      <c r="A49">
        <v>37</v>
      </c>
      <c r="B49">
        <v>1.01476060606061</v>
      </c>
      <c r="C49">
        <v>11</v>
      </c>
      <c r="D49">
        <v>-0.84325941858754705</v>
      </c>
      <c r="E49">
        <v>1</v>
      </c>
      <c r="F49">
        <v>2.1179669354917672</v>
      </c>
      <c r="G49">
        <f t="shared" si="1"/>
        <v>2.1316011190736792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workbookViewId="0">
      <selection activeCell="G4" sqref="G4"/>
    </sheetView>
  </sheetViews>
  <sheetFormatPr defaultRowHeight="15" x14ac:dyDescent="0.25"/>
  <sheetData>
    <row r="2" spans="1:9" ht="18.75" x14ac:dyDescent="0.3">
      <c r="D2" s="2" t="s">
        <v>42</v>
      </c>
    </row>
    <row r="4" spans="1:9" s="3" customFormat="1" x14ac:dyDescent="0.25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23</v>
      </c>
      <c r="I4" s="3" t="s">
        <v>40</v>
      </c>
    </row>
    <row r="5" spans="1:9" x14ac:dyDescent="0.25">
      <c r="A5">
        <v>1</v>
      </c>
      <c r="B5">
        <v>8.9590050573722005E-2</v>
      </c>
      <c r="C5">
        <v>1</v>
      </c>
      <c r="D5">
        <v>2</v>
      </c>
      <c r="E5">
        <v>3</v>
      </c>
      <c r="F5">
        <v>1</v>
      </c>
      <c r="G5">
        <v>5.0075486685259403</v>
      </c>
      <c r="H5">
        <v>2.0591846176313711</v>
      </c>
      <c r="I5">
        <f>7.4271 -59.5375 *B5 + 0.0917 *C5 -0.0655 *D5 + 0.0075 *E5
          -0.0742*F5-0.0111*G5</f>
        <v>1.9465485737463883</v>
      </c>
    </row>
    <row r="6" spans="1:9" x14ac:dyDescent="0.25">
      <c r="A6">
        <v>2</v>
      </c>
      <c r="B6">
        <v>8.7871566482356001E-2</v>
      </c>
      <c r="C6">
        <v>1</v>
      </c>
      <c r="D6">
        <v>3</v>
      </c>
      <c r="E6">
        <v>3</v>
      </c>
      <c r="F6">
        <v>1</v>
      </c>
      <c r="G6">
        <v>5.9970697811621596</v>
      </c>
      <c r="H6">
        <v>1.9758911364017928</v>
      </c>
      <c r="I6">
        <f t="shared" ref="I6:I69" si="0">7.4271 -59.5375 *B6 + 0.0917 *C6 -0.0655 *D6 + 0.0075 *E6
          -0.0742*F6-0.0111*G6</f>
        <v>1.9723791359858303</v>
      </c>
    </row>
    <row r="7" spans="1:9" x14ac:dyDescent="0.25">
      <c r="A7">
        <v>3</v>
      </c>
      <c r="B7">
        <v>8.7871566482356001E-2</v>
      </c>
      <c r="C7">
        <v>1</v>
      </c>
      <c r="D7">
        <v>3</v>
      </c>
      <c r="E7">
        <v>3</v>
      </c>
      <c r="F7">
        <v>1</v>
      </c>
      <c r="G7">
        <v>2.27083996021896</v>
      </c>
      <c r="H7">
        <v>1.9459607035775686</v>
      </c>
      <c r="I7">
        <f t="shared" si="0"/>
        <v>2.0137402869982997</v>
      </c>
    </row>
    <row r="8" spans="1:9" x14ac:dyDescent="0.25">
      <c r="A8">
        <v>4</v>
      </c>
      <c r="B8">
        <v>8.9228810213262594E-2</v>
      </c>
      <c r="C8">
        <v>1</v>
      </c>
      <c r="D8">
        <v>3</v>
      </c>
      <c r="E8">
        <v>3</v>
      </c>
      <c r="F8">
        <v>2</v>
      </c>
      <c r="G8">
        <v>7.0571879291522004</v>
      </c>
      <c r="H8">
        <v>1.9350031514536548</v>
      </c>
      <c r="I8">
        <f t="shared" si="0"/>
        <v>1.8056049259142892</v>
      </c>
    </row>
    <row r="9" spans="1:9" x14ac:dyDescent="0.25">
      <c r="A9">
        <v>5</v>
      </c>
      <c r="B9">
        <v>9.0177165022728406E-2</v>
      </c>
      <c r="C9">
        <v>1</v>
      </c>
      <c r="D9">
        <v>1</v>
      </c>
      <c r="E9">
        <v>3</v>
      </c>
      <c r="F9">
        <v>0</v>
      </c>
      <c r="G9">
        <v>7.4532648478394199</v>
      </c>
      <c r="H9">
        <v>1.9633155113861114</v>
      </c>
      <c r="I9">
        <f t="shared" si="0"/>
        <v>2.0241457976482895</v>
      </c>
    </row>
    <row r="10" spans="1:9" x14ac:dyDescent="0.25">
      <c r="A10">
        <v>6</v>
      </c>
      <c r="B10">
        <v>9.0177165022728406E-2</v>
      </c>
      <c r="C10">
        <v>1</v>
      </c>
      <c r="D10">
        <v>1</v>
      </c>
      <c r="E10">
        <v>3</v>
      </c>
      <c r="F10">
        <v>0</v>
      </c>
      <c r="G10">
        <v>1.4452177746977899</v>
      </c>
      <c r="H10">
        <v>1.9273703630390235</v>
      </c>
      <c r="I10">
        <f t="shared" si="0"/>
        <v>2.0908351201601616</v>
      </c>
    </row>
    <row r="11" spans="1:9" x14ac:dyDescent="0.25">
      <c r="A11">
        <v>7</v>
      </c>
      <c r="B11">
        <v>9.1131215296078302E-2</v>
      </c>
      <c r="C11">
        <v>1</v>
      </c>
      <c r="D11">
        <v>2</v>
      </c>
      <c r="E11">
        <v>3</v>
      </c>
      <c r="F11">
        <v>0</v>
      </c>
      <c r="G11">
        <v>11.942797450658301</v>
      </c>
      <c r="H11">
        <v>1.9513375187959177</v>
      </c>
      <c r="I11">
        <f t="shared" si="0"/>
        <v>1.8520102176074311</v>
      </c>
    </row>
    <row r="12" spans="1:9" x14ac:dyDescent="0.25">
      <c r="A12">
        <v>9</v>
      </c>
      <c r="B12">
        <v>8.7922877927911494E-2</v>
      </c>
      <c r="C12">
        <v>0</v>
      </c>
      <c r="D12">
        <v>3</v>
      </c>
      <c r="E12">
        <v>3</v>
      </c>
      <c r="F12">
        <v>1</v>
      </c>
      <c r="G12">
        <v>7.0571879291522004</v>
      </c>
      <c r="H12">
        <v>1.8943160626844384</v>
      </c>
      <c r="I12">
        <f t="shared" si="0"/>
        <v>1.8658568693533799</v>
      </c>
    </row>
    <row r="13" spans="1:9" x14ac:dyDescent="0.25">
      <c r="A13">
        <v>11</v>
      </c>
      <c r="B13">
        <v>8.9241166744629799E-2</v>
      </c>
      <c r="C13">
        <v>0</v>
      </c>
      <c r="D13">
        <v>3</v>
      </c>
      <c r="E13">
        <v>3</v>
      </c>
      <c r="F13">
        <v>2</v>
      </c>
      <c r="G13">
        <v>8.1846640385133291</v>
      </c>
      <c r="H13">
        <v>1.8779469516291882</v>
      </c>
      <c r="I13">
        <f t="shared" si="0"/>
        <v>1.7006542641141051</v>
      </c>
    </row>
    <row r="14" spans="1:9" x14ac:dyDescent="0.25">
      <c r="A14">
        <v>12</v>
      </c>
      <c r="B14">
        <v>9.0163200695442605E-2</v>
      </c>
      <c r="C14">
        <v>0</v>
      </c>
      <c r="D14">
        <v>1</v>
      </c>
      <c r="E14">
        <v>3</v>
      </c>
      <c r="F14">
        <v>0</v>
      </c>
      <c r="G14">
        <v>10.630081361836901</v>
      </c>
      <c r="H14">
        <v>1.8419848045901139</v>
      </c>
      <c r="I14">
        <f t="shared" si="0"/>
        <v>1.8980145354786961</v>
      </c>
    </row>
    <row r="15" spans="1:9" x14ac:dyDescent="0.25">
      <c r="A15">
        <v>13</v>
      </c>
      <c r="B15">
        <v>9.0163200695442605E-2</v>
      </c>
      <c r="C15">
        <v>0</v>
      </c>
      <c r="D15">
        <v>1</v>
      </c>
      <c r="E15">
        <v>3</v>
      </c>
      <c r="F15">
        <v>0</v>
      </c>
      <c r="G15">
        <v>1.9782998082524501</v>
      </c>
      <c r="H15">
        <v>1.8898617212581883</v>
      </c>
      <c r="I15">
        <f t="shared" si="0"/>
        <v>1.9940493107234836</v>
      </c>
    </row>
    <row r="16" spans="1:9" x14ac:dyDescent="0.25">
      <c r="A16">
        <v>14</v>
      </c>
      <c r="B16">
        <v>9.1092182010230796E-2</v>
      </c>
      <c r="C16">
        <v>0</v>
      </c>
      <c r="D16">
        <v>2</v>
      </c>
      <c r="E16">
        <v>3</v>
      </c>
      <c r="F16">
        <v>0</v>
      </c>
      <c r="G16">
        <v>13.3123691148023</v>
      </c>
      <c r="H16">
        <v>1.8325089127062364</v>
      </c>
      <c r="I16">
        <f t="shared" si="0"/>
        <v>1.7474319163915786</v>
      </c>
    </row>
    <row r="17" spans="1:9" x14ac:dyDescent="0.25">
      <c r="A17">
        <v>15</v>
      </c>
      <c r="B17">
        <v>9.0060702018712094E-2</v>
      </c>
      <c r="C17">
        <v>0</v>
      </c>
      <c r="D17">
        <v>2</v>
      </c>
      <c r="E17">
        <v>4</v>
      </c>
      <c r="F17">
        <v>1</v>
      </c>
      <c r="G17">
        <v>8.1846640385133291</v>
      </c>
      <c r="H17">
        <v>1.8796692056320534</v>
      </c>
      <c r="I17">
        <f t="shared" si="0"/>
        <v>1.7990611827334306</v>
      </c>
    </row>
    <row r="18" spans="1:9" x14ac:dyDescent="0.25">
      <c r="A18">
        <v>16</v>
      </c>
      <c r="B18">
        <v>8.8459922317165804E-2</v>
      </c>
      <c r="C18">
        <v>0</v>
      </c>
      <c r="D18">
        <v>3</v>
      </c>
      <c r="E18">
        <v>4</v>
      </c>
      <c r="F18">
        <v>1</v>
      </c>
      <c r="G18">
        <v>9.3765351746031804</v>
      </c>
      <c r="H18">
        <v>1.8656960599160706</v>
      </c>
      <c r="I18">
        <f t="shared" si="0"/>
        <v>1.8156378346036464</v>
      </c>
    </row>
    <row r="19" spans="1:9" x14ac:dyDescent="0.25">
      <c r="A19">
        <v>17</v>
      </c>
      <c r="B19">
        <v>8.8459922317165804E-2</v>
      </c>
      <c r="C19">
        <v>0</v>
      </c>
      <c r="D19">
        <v>3</v>
      </c>
      <c r="E19">
        <v>4</v>
      </c>
      <c r="F19">
        <v>1</v>
      </c>
      <c r="G19">
        <v>4.53715795552454</v>
      </c>
      <c r="H19">
        <v>1.893206753059848</v>
      </c>
      <c r="I19">
        <f t="shared" si="0"/>
        <v>1.8693549217354191</v>
      </c>
    </row>
    <row r="20" spans="1:9" x14ac:dyDescent="0.25">
      <c r="A20">
        <v>18</v>
      </c>
      <c r="B20">
        <v>8.9717509636054196E-2</v>
      </c>
      <c r="C20">
        <v>0</v>
      </c>
      <c r="D20">
        <v>3</v>
      </c>
      <c r="E20">
        <v>4</v>
      </c>
      <c r="F20">
        <v>2</v>
      </c>
      <c r="G20">
        <v>10.630081361836901</v>
      </c>
      <c r="H20">
        <v>1.507855871695831</v>
      </c>
      <c r="I20">
        <f t="shared" si="0"/>
        <v>1.6526498669270335</v>
      </c>
    </row>
    <row r="21" spans="1:9" x14ac:dyDescent="0.25">
      <c r="A21">
        <v>19</v>
      </c>
      <c r="B21">
        <v>9.0590612170613205E-2</v>
      </c>
      <c r="C21">
        <v>0</v>
      </c>
      <c r="D21">
        <v>1</v>
      </c>
      <c r="E21">
        <v>4</v>
      </c>
      <c r="F21">
        <v>0</v>
      </c>
      <c r="G21">
        <v>13.3123691148023</v>
      </c>
      <c r="H21">
        <v>1.8825245379548805</v>
      </c>
      <c r="I21">
        <f t="shared" si="0"/>
        <v>1.8502941307178105</v>
      </c>
    </row>
    <row r="22" spans="1:9" x14ac:dyDescent="0.25">
      <c r="A22">
        <v>21</v>
      </c>
      <c r="B22">
        <v>9.1472904166238503E-2</v>
      </c>
      <c r="C22">
        <v>0</v>
      </c>
      <c r="D22">
        <v>2</v>
      </c>
      <c r="E22">
        <v>4</v>
      </c>
      <c r="F22">
        <v>0</v>
      </c>
      <c r="G22">
        <v>16.213655221494701</v>
      </c>
      <c r="H22">
        <v>1.7634279935629373</v>
      </c>
      <c r="I22">
        <f t="shared" si="0"/>
        <v>1.7000603952439846</v>
      </c>
    </row>
    <row r="23" spans="1:9" x14ac:dyDescent="0.25">
      <c r="A23">
        <v>22</v>
      </c>
      <c r="B23">
        <v>9.1119099306415804E-2</v>
      </c>
      <c r="C23">
        <v>0</v>
      </c>
      <c r="D23">
        <v>3</v>
      </c>
      <c r="E23">
        <v>4</v>
      </c>
      <c r="F23">
        <v>1</v>
      </c>
      <c r="G23">
        <v>10.630081361836901</v>
      </c>
      <c r="H23">
        <v>1.4800069429571505</v>
      </c>
      <c r="I23">
        <f t="shared" si="0"/>
        <v>1.64340272192788</v>
      </c>
    </row>
    <row r="24" spans="1:9" x14ac:dyDescent="0.25">
      <c r="A24">
        <v>23</v>
      </c>
      <c r="B24">
        <v>8.9561007063577294E-2</v>
      </c>
      <c r="C24">
        <v>0</v>
      </c>
      <c r="D24">
        <v>4</v>
      </c>
      <c r="E24">
        <v>4</v>
      </c>
      <c r="F24">
        <v>1</v>
      </c>
      <c r="G24">
        <v>11.942797450658301</v>
      </c>
      <c r="H24">
        <v>1.7226339225338123</v>
      </c>
      <c r="I24">
        <f t="shared" si="0"/>
        <v>1.6560964902499598</v>
      </c>
    </row>
    <row r="25" spans="1:9" x14ac:dyDescent="0.25">
      <c r="A25">
        <v>24</v>
      </c>
      <c r="B25">
        <v>8.9561007063577294E-2</v>
      </c>
      <c r="C25">
        <v>0</v>
      </c>
      <c r="D25">
        <v>4</v>
      </c>
      <c r="E25">
        <v>4</v>
      </c>
      <c r="F25">
        <v>1</v>
      </c>
      <c r="G25">
        <v>6.3986531645607698</v>
      </c>
      <c r="H25">
        <v>1.8444771757456815</v>
      </c>
      <c r="I25">
        <f t="shared" si="0"/>
        <v>1.7176364918256424</v>
      </c>
    </row>
    <row r="26" spans="1:9" x14ac:dyDescent="0.25">
      <c r="A26">
        <v>25</v>
      </c>
      <c r="B26">
        <v>9.0771012022147393E-2</v>
      </c>
      <c r="C26">
        <v>0</v>
      </c>
      <c r="D26">
        <v>4</v>
      </c>
      <c r="E26">
        <v>4</v>
      </c>
      <c r="F26">
        <v>2</v>
      </c>
      <c r="G26">
        <v>13.3123691148023</v>
      </c>
      <c r="H26">
        <v>1.2148438480476977</v>
      </c>
      <c r="I26">
        <f t="shared" si="0"/>
        <v>1.4946535745570937</v>
      </c>
    </row>
    <row r="27" spans="1:9" x14ac:dyDescent="0.25">
      <c r="A27">
        <v>26</v>
      </c>
      <c r="B27">
        <v>9.1594714430535906E-2</v>
      </c>
      <c r="C27">
        <v>0</v>
      </c>
      <c r="D27">
        <v>2</v>
      </c>
      <c r="E27">
        <v>4</v>
      </c>
      <c r="F27">
        <v>0</v>
      </c>
      <c r="G27">
        <v>16.213655221494701</v>
      </c>
      <c r="H27">
        <v>1.8034571156484138</v>
      </c>
      <c r="I27">
        <f t="shared" si="0"/>
        <v>1.6928081166333777</v>
      </c>
    </row>
    <row r="28" spans="1:9" x14ac:dyDescent="0.25">
      <c r="A28">
        <v>27</v>
      </c>
      <c r="B28">
        <v>9.1594714430535906E-2</v>
      </c>
      <c r="C28">
        <v>0</v>
      </c>
      <c r="D28">
        <v>2</v>
      </c>
      <c r="E28">
        <v>4</v>
      </c>
      <c r="F28">
        <v>0</v>
      </c>
      <c r="G28">
        <v>4.8147208647231903</v>
      </c>
      <c r="H28">
        <v>1.7708520116421442</v>
      </c>
      <c r="I28">
        <f t="shared" si="0"/>
        <v>1.8193362879935415</v>
      </c>
    </row>
    <row r="29" spans="1:9" x14ac:dyDescent="0.25">
      <c r="A29">
        <v>28</v>
      </c>
      <c r="B29">
        <v>9.2429846569772503E-2</v>
      </c>
      <c r="C29">
        <v>0</v>
      </c>
      <c r="D29">
        <v>3</v>
      </c>
      <c r="E29">
        <v>4</v>
      </c>
      <c r="F29">
        <v>0</v>
      </c>
      <c r="G29">
        <v>19.318525864383499</v>
      </c>
      <c r="H29">
        <v>1.7075701760979363</v>
      </c>
      <c r="I29">
        <f t="shared" si="0"/>
        <v>1.5431223727575127</v>
      </c>
    </row>
    <row r="30" spans="1:9" x14ac:dyDescent="0.25">
      <c r="A30">
        <v>29</v>
      </c>
      <c r="B30">
        <v>9.1999122701054301E-2</v>
      </c>
      <c r="C30">
        <v>0</v>
      </c>
      <c r="D30">
        <v>3</v>
      </c>
      <c r="E30">
        <v>4</v>
      </c>
      <c r="F30">
        <v>1</v>
      </c>
      <c r="G30">
        <v>20.799181299884101</v>
      </c>
      <c r="H30">
        <v>1.4065401804339552</v>
      </c>
      <c r="I30">
        <f t="shared" si="0"/>
        <v>1.4781313197572665</v>
      </c>
    </row>
    <row r="31" spans="1:9" x14ac:dyDescent="0.25">
      <c r="A31">
        <v>32</v>
      </c>
      <c r="B31">
        <v>9.1648678380553905E-2</v>
      </c>
      <c r="C31">
        <v>0</v>
      </c>
      <c r="D31">
        <v>4</v>
      </c>
      <c r="E31">
        <v>4</v>
      </c>
      <c r="F31">
        <v>2</v>
      </c>
      <c r="G31">
        <v>24.389951065834001</v>
      </c>
      <c r="H31">
        <v>0.67209785793571752</v>
      </c>
      <c r="I31">
        <f t="shared" si="0"/>
        <v>1.3194383540870143</v>
      </c>
    </row>
    <row r="32" spans="1:9" x14ac:dyDescent="0.25">
      <c r="A32">
        <v>33</v>
      </c>
      <c r="B32">
        <v>9.2429846569772503E-2</v>
      </c>
      <c r="C32">
        <v>0</v>
      </c>
      <c r="D32">
        <v>2</v>
      </c>
      <c r="E32">
        <v>4</v>
      </c>
      <c r="F32">
        <v>0</v>
      </c>
      <c r="G32">
        <v>28.167268798285299</v>
      </c>
      <c r="H32">
        <v>1.6748611407378116</v>
      </c>
      <c r="I32">
        <f t="shared" si="0"/>
        <v>1.5104013261912026</v>
      </c>
    </row>
    <row r="33" spans="1:9" x14ac:dyDescent="0.25">
      <c r="A33">
        <v>34</v>
      </c>
      <c r="B33">
        <v>9.2429846569772503E-2</v>
      </c>
      <c r="C33">
        <v>0</v>
      </c>
      <c r="D33">
        <v>2</v>
      </c>
      <c r="E33">
        <v>4</v>
      </c>
      <c r="F33">
        <v>0</v>
      </c>
      <c r="G33">
        <v>12.140023237253599</v>
      </c>
      <c r="H33">
        <v>1.8549130223078556</v>
      </c>
      <c r="I33">
        <f t="shared" si="0"/>
        <v>1.6883037519186543</v>
      </c>
    </row>
    <row r="34" spans="1:9" x14ac:dyDescent="0.25">
      <c r="A34">
        <v>35</v>
      </c>
      <c r="B34">
        <v>9.3224240555875595E-2</v>
      </c>
      <c r="C34">
        <v>0</v>
      </c>
      <c r="D34">
        <v>3</v>
      </c>
      <c r="E34">
        <v>4</v>
      </c>
      <c r="F34">
        <v>0</v>
      </c>
      <c r="G34">
        <v>32.119100366021598</v>
      </c>
      <c r="H34">
        <v>1.2648178230095364</v>
      </c>
      <c r="I34">
        <f t="shared" si="0"/>
        <v>1.3537397638417172</v>
      </c>
    </row>
    <row r="35" spans="1:9" x14ac:dyDescent="0.25">
      <c r="A35">
        <v>36</v>
      </c>
      <c r="B35">
        <v>9.2186117651460495E-2</v>
      </c>
      <c r="C35">
        <v>0</v>
      </c>
      <c r="D35">
        <v>4</v>
      </c>
      <c r="E35">
        <v>4</v>
      </c>
      <c r="F35">
        <v>1</v>
      </c>
      <c r="G35">
        <v>30.122062637855102</v>
      </c>
      <c r="H35">
        <v>1.2741578492636798</v>
      </c>
      <c r="I35">
        <f t="shared" si="0"/>
        <v>1.2980141250459796</v>
      </c>
    </row>
    <row r="36" spans="1:9" x14ac:dyDescent="0.25">
      <c r="A36">
        <v>39</v>
      </c>
      <c r="B36">
        <v>9.3980806256926203E-2</v>
      </c>
      <c r="C36">
        <v>0</v>
      </c>
      <c r="D36">
        <v>2</v>
      </c>
      <c r="E36">
        <v>4</v>
      </c>
      <c r="F36">
        <v>0</v>
      </c>
      <c r="G36">
        <v>36.234862944324199</v>
      </c>
      <c r="H36">
        <v>1.4969296480732148</v>
      </c>
      <c r="I36">
        <f t="shared" si="0"/>
        <v>1.3285107687962578</v>
      </c>
    </row>
    <row r="37" spans="1:9" x14ac:dyDescent="0.25">
      <c r="A37">
        <v>41</v>
      </c>
      <c r="B37">
        <v>9.4702182855602293E-2</v>
      </c>
      <c r="C37">
        <v>0</v>
      </c>
      <c r="D37">
        <v>3</v>
      </c>
      <c r="E37">
        <v>4</v>
      </c>
      <c r="F37">
        <v>0</v>
      </c>
      <c r="G37">
        <v>40.505180391554397</v>
      </c>
      <c r="H37">
        <v>0.93449845124356767</v>
      </c>
      <c r="I37">
        <f t="shared" si="0"/>
        <v>1.1726612858883245</v>
      </c>
    </row>
    <row r="38" spans="1:9" x14ac:dyDescent="0.25">
      <c r="A38">
        <v>42</v>
      </c>
      <c r="B38">
        <v>8.9604319065183194E-2</v>
      </c>
      <c r="C38">
        <v>0</v>
      </c>
      <c r="D38">
        <v>3</v>
      </c>
      <c r="E38">
        <v>5</v>
      </c>
      <c r="F38">
        <v>2</v>
      </c>
      <c r="G38">
        <v>13.1418431650249</v>
      </c>
      <c r="H38">
        <v>1.7199938263676038</v>
      </c>
      <c r="I38">
        <f t="shared" si="0"/>
        <v>1.6390083945248792</v>
      </c>
    </row>
    <row r="39" spans="1:9" x14ac:dyDescent="0.25">
      <c r="A39">
        <v>43</v>
      </c>
      <c r="B39">
        <v>8.8535515985535301E-2</v>
      </c>
      <c r="C39">
        <v>0</v>
      </c>
      <c r="D39">
        <v>3</v>
      </c>
      <c r="E39">
        <v>5</v>
      </c>
      <c r="F39">
        <v>1</v>
      </c>
      <c r="G39">
        <v>6.3068482334910598</v>
      </c>
      <c r="H39">
        <v>1.8678797834583796</v>
      </c>
      <c r="I39">
        <f t="shared" si="0"/>
        <v>1.8527107016194415</v>
      </c>
    </row>
    <row r="40" spans="1:9" x14ac:dyDescent="0.25">
      <c r="A40">
        <v>44</v>
      </c>
      <c r="B40">
        <v>9.0352433377185806E-2</v>
      </c>
      <c r="C40">
        <v>0</v>
      </c>
      <c r="D40">
        <v>1</v>
      </c>
      <c r="E40">
        <v>5</v>
      </c>
      <c r="F40">
        <v>0</v>
      </c>
      <c r="G40">
        <v>4.7123869490748804</v>
      </c>
      <c r="H40">
        <v>1.8446635282402393</v>
      </c>
      <c r="I40">
        <f t="shared" si="0"/>
        <v>1.9674345026710689</v>
      </c>
    </row>
    <row r="41" spans="1:9" x14ac:dyDescent="0.25">
      <c r="A41">
        <v>46</v>
      </c>
      <c r="B41">
        <v>8.9340692154776205E-2</v>
      </c>
      <c r="C41">
        <v>0</v>
      </c>
      <c r="D41">
        <v>3</v>
      </c>
      <c r="E41">
        <v>5</v>
      </c>
      <c r="F41">
        <v>2</v>
      </c>
      <c r="G41">
        <v>14.5385999231056</v>
      </c>
      <c r="H41">
        <v>1.5052856741441323</v>
      </c>
      <c r="I41">
        <f t="shared" si="0"/>
        <v>1.6392000816885395</v>
      </c>
    </row>
    <row r="42" spans="1:9" x14ac:dyDescent="0.25">
      <c r="A42">
        <v>47</v>
      </c>
      <c r="B42">
        <v>9.1113918357906998E-2</v>
      </c>
      <c r="C42">
        <v>0</v>
      </c>
      <c r="D42">
        <v>2</v>
      </c>
      <c r="E42">
        <v>5</v>
      </c>
      <c r="F42">
        <v>0</v>
      </c>
      <c r="G42">
        <v>19.033066426361199</v>
      </c>
      <c r="H42">
        <v>1.8230175234460493</v>
      </c>
      <c r="I42">
        <f t="shared" si="0"/>
        <v>1.6976380484335027</v>
      </c>
    </row>
    <row r="43" spans="1:9" x14ac:dyDescent="0.25">
      <c r="A43">
        <v>48</v>
      </c>
      <c r="B43">
        <v>9.0352433377185806E-2</v>
      </c>
      <c r="C43">
        <v>0</v>
      </c>
      <c r="D43">
        <v>1</v>
      </c>
      <c r="E43">
        <v>5</v>
      </c>
      <c r="F43">
        <v>0</v>
      </c>
      <c r="G43">
        <v>15.9872189378809</v>
      </c>
      <c r="H43">
        <v>1.8276277047674334</v>
      </c>
      <c r="I43">
        <f t="shared" si="0"/>
        <v>1.8422838675953219</v>
      </c>
    </row>
    <row r="44" spans="1:9" x14ac:dyDescent="0.25">
      <c r="A44">
        <v>49</v>
      </c>
      <c r="B44">
        <v>8.9894317360103698E-2</v>
      </c>
      <c r="C44">
        <v>0</v>
      </c>
      <c r="D44">
        <v>2</v>
      </c>
      <c r="E44">
        <v>5</v>
      </c>
      <c r="F44">
        <v>1</v>
      </c>
      <c r="G44">
        <v>10.5116568559967</v>
      </c>
      <c r="H44">
        <v>1.8908120989551245</v>
      </c>
      <c r="I44">
        <f t="shared" si="0"/>
        <v>1.7906376890712632</v>
      </c>
    </row>
    <row r="45" spans="1:9" x14ac:dyDescent="0.25">
      <c r="A45">
        <v>50</v>
      </c>
      <c r="B45">
        <v>8.8497932952823405E-2</v>
      </c>
      <c r="C45">
        <v>0</v>
      </c>
      <c r="D45">
        <v>3</v>
      </c>
      <c r="E45">
        <v>3</v>
      </c>
      <c r="F45">
        <v>2</v>
      </c>
      <c r="G45">
        <v>9.3765351746031804</v>
      </c>
      <c r="H45">
        <v>1.7949061065168042</v>
      </c>
      <c r="I45">
        <f t="shared" si="0"/>
        <v>1.7316747763831812</v>
      </c>
    </row>
    <row r="46" spans="1:9" x14ac:dyDescent="0.25">
      <c r="A46">
        <v>51</v>
      </c>
      <c r="B46">
        <v>8.7205940578350002E-2</v>
      </c>
      <c r="C46">
        <v>0</v>
      </c>
      <c r="D46">
        <v>3</v>
      </c>
      <c r="E46">
        <v>3</v>
      </c>
      <c r="F46">
        <v>1</v>
      </c>
      <c r="G46">
        <v>3.7083674681646399</v>
      </c>
      <c r="H46">
        <v>1.9108377649926835</v>
      </c>
      <c r="I46">
        <f t="shared" si="0"/>
        <v>1.9457134339198592</v>
      </c>
    </row>
    <row r="47" spans="1:9" x14ac:dyDescent="0.25">
      <c r="A47">
        <v>52</v>
      </c>
      <c r="B47">
        <v>8.9415198899396003E-2</v>
      </c>
      <c r="C47">
        <v>0</v>
      </c>
      <c r="D47">
        <v>1</v>
      </c>
      <c r="E47">
        <v>3</v>
      </c>
      <c r="F47">
        <v>0</v>
      </c>
      <c r="G47">
        <v>2.58485407561537</v>
      </c>
      <c r="H47">
        <v>1.8505849763520315</v>
      </c>
      <c r="I47">
        <f t="shared" si="0"/>
        <v>2.03185071528788</v>
      </c>
    </row>
    <row r="48" spans="1:9" x14ac:dyDescent="0.25">
      <c r="A48">
        <v>56</v>
      </c>
      <c r="B48">
        <v>8.9415198899396003E-2</v>
      </c>
      <c r="C48">
        <v>0</v>
      </c>
      <c r="D48">
        <v>1</v>
      </c>
      <c r="E48">
        <v>3</v>
      </c>
      <c r="F48">
        <v>0</v>
      </c>
      <c r="G48">
        <v>11.942797450658301</v>
      </c>
      <c r="H48">
        <v>1.8478193472952393</v>
      </c>
      <c r="I48">
        <f t="shared" si="0"/>
        <v>1.9279775438249034</v>
      </c>
    </row>
    <row r="49" spans="1:9" x14ac:dyDescent="0.25">
      <c r="A49">
        <v>59</v>
      </c>
      <c r="B49">
        <v>9.2908842342706494E-2</v>
      </c>
      <c r="C49">
        <v>0</v>
      </c>
      <c r="D49">
        <v>4</v>
      </c>
      <c r="E49">
        <v>4</v>
      </c>
      <c r="F49">
        <v>2</v>
      </c>
      <c r="G49">
        <v>34.157102091628502</v>
      </c>
      <c r="H49">
        <v>1.3186892699477459</v>
      </c>
      <c r="I49">
        <f t="shared" si="0"/>
        <v>1.1359959658040362</v>
      </c>
    </row>
    <row r="50" spans="1:9" x14ac:dyDescent="0.25">
      <c r="A50">
        <v>60</v>
      </c>
      <c r="B50">
        <v>8.8929707972230904E-2</v>
      </c>
      <c r="C50">
        <v>0</v>
      </c>
      <c r="D50">
        <v>3</v>
      </c>
      <c r="E50">
        <v>3</v>
      </c>
      <c r="F50">
        <v>2</v>
      </c>
      <c r="G50">
        <v>9.3765351746031804</v>
      </c>
      <c r="H50">
        <v>1.5860243823869757</v>
      </c>
      <c r="I50">
        <f t="shared" si="0"/>
        <v>1.7059679711652076</v>
      </c>
    </row>
    <row r="51" spans="1:9" x14ac:dyDescent="0.25">
      <c r="A51">
        <v>62</v>
      </c>
      <c r="B51">
        <v>8.8908926025623294E-2</v>
      </c>
      <c r="C51">
        <v>1</v>
      </c>
      <c r="D51">
        <v>3</v>
      </c>
      <c r="E51">
        <v>3</v>
      </c>
      <c r="F51">
        <v>2</v>
      </c>
      <c r="G51">
        <v>8.1846640385133291</v>
      </c>
      <c r="H51">
        <v>1.8920946026904804</v>
      </c>
      <c r="I51">
        <f t="shared" si="0"/>
        <v>1.8121350459219554</v>
      </c>
    </row>
    <row r="52" spans="1:9" x14ac:dyDescent="0.25">
      <c r="A52">
        <v>63</v>
      </c>
      <c r="B52">
        <v>9.1304284459841803E-2</v>
      </c>
      <c r="C52">
        <v>0</v>
      </c>
      <c r="D52">
        <v>4</v>
      </c>
      <c r="E52">
        <v>4</v>
      </c>
      <c r="F52">
        <v>2</v>
      </c>
      <c r="G52">
        <v>26.256080875014199</v>
      </c>
      <c r="H52">
        <v>1.6115108871266564</v>
      </c>
      <c r="I52">
        <f t="shared" si="0"/>
        <v>1.3192286662595114</v>
      </c>
    </row>
    <row r="53" spans="1:9" x14ac:dyDescent="0.25">
      <c r="A53">
        <v>65</v>
      </c>
      <c r="B53">
        <v>9.0163823533658205E-2</v>
      </c>
      <c r="C53">
        <v>0</v>
      </c>
      <c r="D53">
        <v>3</v>
      </c>
      <c r="E53">
        <v>5</v>
      </c>
      <c r="F53">
        <v>2</v>
      </c>
      <c r="G53">
        <v>10.630081361836901</v>
      </c>
      <c r="H53">
        <v>1.6170003411208989</v>
      </c>
      <c r="I53">
        <f t="shared" si="0"/>
        <v>1.6335774532484348</v>
      </c>
    </row>
    <row r="54" spans="1:9" x14ac:dyDescent="0.25">
      <c r="A54">
        <v>66</v>
      </c>
      <c r="B54">
        <v>8.8929261906884494E-2</v>
      </c>
      <c r="C54">
        <v>0</v>
      </c>
      <c r="D54">
        <v>3</v>
      </c>
      <c r="E54">
        <v>5</v>
      </c>
      <c r="F54">
        <v>1</v>
      </c>
      <c r="G54">
        <v>4.53715795552454</v>
      </c>
      <c r="H54">
        <v>1.7965743332104296</v>
      </c>
      <c r="I54">
        <f t="shared" si="0"/>
        <v>1.8489116159125423</v>
      </c>
    </row>
    <row r="55" spans="1:9" x14ac:dyDescent="0.25">
      <c r="A55">
        <v>67</v>
      </c>
      <c r="B55">
        <v>8.8649845457961104E-2</v>
      </c>
      <c r="C55">
        <v>0</v>
      </c>
      <c r="D55">
        <v>5</v>
      </c>
      <c r="E55">
        <v>3</v>
      </c>
      <c r="F55">
        <v>1</v>
      </c>
      <c r="G55">
        <v>10.630081361836901</v>
      </c>
      <c r="H55">
        <v>1.7259116322950483</v>
      </c>
      <c r="I55">
        <f t="shared" si="0"/>
        <v>1.6519159229302511</v>
      </c>
    </row>
    <row r="56" spans="1:9" x14ac:dyDescent="0.25">
      <c r="A56">
        <v>69</v>
      </c>
      <c r="B56">
        <v>8.6921949117023597E-2</v>
      </c>
      <c r="C56">
        <v>0</v>
      </c>
      <c r="D56">
        <v>3</v>
      </c>
      <c r="E56">
        <v>2</v>
      </c>
      <c r="F56">
        <v>1</v>
      </c>
      <c r="G56">
        <v>2.27083996021896</v>
      </c>
      <c r="H56">
        <v>2.0064660422492318</v>
      </c>
      <c r="I56">
        <f t="shared" si="0"/>
        <v>1.9710781308867775</v>
      </c>
    </row>
    <row r="58" spans="1:9" ht="18.75" x14ac:dyDescent="0.3">
      <c r="D58" s="2" t="s">
        <v>41</v>
      </c>
    </row>
    <row r="61" spans="1:9" s="3" customFormat="1" x14ac:dyDescent="0.25">
      <c r="A61" s="3" t="s">
        <v>30</v>
      </c>
      <c r="B61" s="3" t="s">
        <v>31</v>
      </c>
      <c r="C61" s="3" t="s">
        <v>32</v>
      </c>
      <c r="D61" s="3" t="s">
        <v>33</v>
      </c>
      <c r="E61" s="3" t="s">
        <v>34</v>
      </c>
      <c r="F61" s="3" t="s">
        <v>35</v>
      </c>
      <c r="G61" s="3" t="s">
        <v>36</v>
      </c>
      <c r="H61" s="3" t="s">
        <v>23</v>
      </c>
      <c r="I61" s="3" t="s">
        <v>40</v>
      </c>
    </row>
    <row r="62" spans="1:9" x14ac:dyDescent="0.25">
      <c r="A62">
        <v>10</v>
      </c>
      <c r="B62">
        <v>8.7922877927911494E-2</v>
      </c>
      <c r="C62">
        <v>0</v>
      </c>
      <c r="D62">
        <v>3</v>
      </c>
      <c r="E62">
        <v>3</v>
      </c>
      <c r="F62">
        <v>1</v>
      </c>
      <c r="G62">
        <v>2.9517539036915799</v>
      </c>
      <c r="H62">
        <v>1.9138138523837167</v>
      </c>
      <c r="I62">
        <f t="shared" si="0"/>
        <v>1.9114271870359929</v>
      </c>
    </row>
    <row r="63" spans="1:9" x14ac:dyDescent="0.25">
      <c r="A63">
        <v>20</v>
      </c>
      <c r="B63">
        <v>9.0590612170613205E-2</v>
      </c>
      <c r="C63">
        <v>0</v>
      </c>
      <c r="D63">
        <v>1</v>
      </c>
      <c r="E63">
        <v>4</v>
      </c>
      <c r="F63">
        <v>0</v>
      </c>
      <c r="G63">
        <v>3.26169318432573</v>
      </c>
      <c r="H63">
        <v>1.9180303367848801</v>
      </c>
      <c r="I63">
        <f t="shared" si="0"/>
        <v>1.9618566335461005</v>
      </c>
    </row>
    <row r="64" spans="1:9" x14ac:dyDescent="0.25">
      <c r="A64">
        <v>30</v>
      </c>
      <c r="B64">
        <v>9.0481500386601299E-2</v>
      </c>
      <c r="C64">
        <v>0</v>
      </c>
      <c r="D64">
        <v>4</v>
      </c>
      <c r="E64">
        <v>4</v>
      </c>
      <c r="F64">
        <v>1</v>
      </c>
      <c r="G64">
        <v>22.570430841453799</v>
      </c>
      <c r="H64">
        <v>1.6344772701607315</v>
      </c>
      <c r="I64">
        <f t="shared" si="0"/>
        <v>1.4833258883925882</v>
      </c>
    </row>
    <row r="65" spans="1:9" x14ac:dyDescent="0.25">
      <c r="A65">
        <v>31</v>
      </c>
      <c r="B65">
        <v>9.0481500386601299E-2</v>
      </c>
      <c r="C65">
        <v>0</v>
      </c>
      <c r="D65">
        <v>4</v>
      </c>
      <c r="E65">
        <v>4</v>
      </c>
      <c r="F65">
        <v>1</v>
      </c>
      <c r="G65">
        <v>14.667270849189499</v>
      </c>
      <c r="H65">
        <v>1.8228216453031045</v>
      </c>
      <c r="I65">
        <f t="shared" si="0"/>
        <v>1.5710509643067219</v>
      </c>
    </row>
    <row r="66" spans="1:9" x14ac:dyDescent="0.25">
      <c r="A66">
        <v>38</v>
      </c>
      <c r="B66">
        <v>9.3275572118087902E-2</v>
      </c>
      <c r="C66">
        <v>0</v>
      </c>
      <c r="D66">
        <v>4</v>
      </c>
      <c r="E66">
        <v>4</v>
      </c>
      <c r="F66">
        <v>2</v>
      </c>
      <c r="G66">
        <v>32.119100366021598</v>
      </c>
      <c r="H66">
        <v>0.27875360095282892</v>
      </c>
      <c r="I66">
        <f t="shared" si="0"/>
        <v>1.1367836109565015</v>
      </c>
    </row>
    <row r="67" spans="1:9" x14ac:dyDescent="0.25">
      <c r="A67">
        <v>45</v>
      </c>
      <c r="B67">
        <v>8.8535515985535301E-2</v>
      </c>
      <c r="C67">
        <v>0</v>
      </c>
      <c r="D67">
        <v>3</v>
      </c>
      <c r="E67">
        <v>5</v>
      </c>
      <c r="F67">
        <v>1</v>
      </c>
      <c r="G67">
        <v>11.7988485982859</v>
      </c>
      <c r="H67">
        <v>1.8542452970661185</v>
      </c>
      <c r="I67">
        <f t="shared" si="0"/>
        <v>1.7917494975702188</v>
      </c>
    </row>
    <row r="68" spans="1:9" x14ac:dyDescent="0.25">
      <c r="A68">
        <v>53</v>
      </c>
      <c r="B68">
        <v>8.7205940578350002E-2</v>
      </c>
      <c r="C68">
        <v>0</v>
      </c>
      <c r="D68">
        <v>3</v>
      </c>
      <c r="E68">
        <v>3</v>
      </c>
      <c r="F68">
        <v>1</v>
      </c>
      <c r="G68">
        <v>8.1846640385133291</v>
      </c>
      <c r="H68">
        <v>1.901948465073084</v>
      </c>
      <c r="I68">
        <f t="shared" si="0"/>
        <v>1.8960265419889888</v>
      </c>
    </row>
    <row r="69" spans="1:9" x14ac:dyDescent="0.25">
      <c r="A69">
        <v>54</v>
      </c>
      <c r="B69">
        <v>8.8214599315469905E-2</v>
      </c>
      <c r="C69">
        <v>0</v>
      </c>
      <c r="D69">
        <v>3</v>
      </c>
      <c r="E69">
        <v>3</v>
      </c>
      <c r="F69">
        <v>2</v>
      </c>
      <c r="G69">
        <v>10.630081361836901</v>
      </c>
      <c r="H69">
        <v>1.9294700161774896</v>
      </c>
      <c r="I69">
        <f t="shared" si="0"/>
        <v>1.734629390138821</v>
      </c>
    </row>
    <row r="70" spans="1:9" x14ac:dyDescent="0.25">
      <c r="A70">
        <v>55</v>
      </c>
      <c r="B70">
        <v>9.0339479447463594E-2</v>
      </c>
      <c r="C70">
        <v>0</v>
      </c>
      <c r="D70">
        <v>2</v>
      </c>
      <c r="E70">
        <v>3</v>
      </c>
      <c r="F70">
        <v>0</v>
      </c>
      <c r="G70">
        <v>14.736652253682401</v>
      </c>
      <c r="H70">
        <v>1.8937617620579434</v>
      </c>
      <c r="I70">
        <f t="shared" ref="I70:I73" si="1">7.4271 -59.5375 *B70 + 0.0917 *C70 -0.0655 *D70 + 0.0075 *E70
          -0.0742*F70-0.0111*G70</f>
        <v>1.7764364023807622</v>
      </c>
    </row>
    <row r="71" spans="1:9" x14ac:dyDescent="0.25">
      <c r="A71">
        <v>57</v>
      </c>
      <c r="B71">
        <v>8.8828953331306706E-2</v>
      </c>
      <c r="C71">
        <v>0</v>
      </c>
      <c r="D71">
        <v>2</v>
      </c>
      <c r="E71">
        <v>3</v>
      </c>
      <c r="F71">
        <v>1</v>
      </c>
      <c r="G71">
        <v>7.0571879291522004</v>
      </c>
      <c r="H71">
        <v>1.8868853589860086</v>
      </c>
      <c r="I71">
        <f t="shared" si="1"/>
        <v>1.8774114050237376</v>
      </c>
    </row>
    <row r="72" spans="1:9" x14ac:dyDescent="0.25">
      <c r="A72">
        <v>58</v>
      </c>
      <c r="B72">
        <v>8.94058099496335E-2</v>
      </c>
      <c r="C72">
        <v>0</v>
      </c>
      <c r="D72">
        <v>3</v>
      </c>
      <c r="E72">
        <v>4</v>
      </c>
      <c r="F72">
        <v>2</v>
      </c>
      <c r="G72">
        <v>11.942797450658301</v>
      </c>
      <c r="H72">
        <v>1.5455545072340648</v>
      </c>
      <c r="I72">
        <f t="shared" si="1"/>
        <v>1.6566365384213886</v>
      </c>
    </row>
    <row r="73" spans="1:9" x14ac:dyDescent="0.25">
      <c r="A73">
        <v>61</v>
      </c>
      <c r="B73">
        <v>9.0440291753683899E-2</v>
      </c>
      <c r="C73">
        <v>0</v>
      </c>
      <c r="D73">
        <v>4</v>
      </c>
      <c r="E73">
        <v>4</v>
      </c>
      <c r="F73">
        <v>2</v>
      </c>
      <c r="G73">
        <v>14.736652253682401</v>
      </c>
      <c r="H73">
        <v>1.4061994236633129</v>
      </c>
      <c r="I73">
        <f t="shared" si="1"/>
        <v>1.4985342896991705</v>
      </c>
    </row>
    <row r="74" spans="1:9" x14ac:dyDescent="0.25">
      <c r="A74">
        <v>64</v>
      </c>
      <c r="B74">
        <v>8.9576049232573604E-2</v>
      </c>
      <c r="C74">
        <v>0</v>
      </c>
      <c r="D74">
        <v>3</v>
      </c>
      <c r="E74">
        <v>3</v>
      </c>
      <c r="F74">
        <v>0</v>
      </c>
      <c r="G74">
        <v>14.181571769150001</v>
      </c>
      <c r="H74">
        <v>1.8041394323353503</v>
      </c>
      <c r="I74">
        <f>7.4271 -59.5375 *B74 + 0.0917 *C74 -0.0655 *D74 + 0.0075 *E74
          -0.0742*F74-0.0111*G74</f>
        <v>1.7625505221780839</v>
      </c>
    </row>
    <row r="75" spans="1:9" x14ac:dyDescent="0.25">
      <c r="A75">
        <v>68</v>
      </c>
      <c r="B75">
        <v>8.6921949117023597E-2</v>
      </c>
      <c r="C75">
        <v>0</v>
      </c>
      <c r="D75">
        <v>4</v>
      </c>
      <c r="E75">
        <v>2</v>
      </c>
      <c r="F75">
        <v>1</v>
      </c>
      <c r="G75">
        <v>5.9970697811621596</v>
      </c>
      <c r="H75">
        <v>1.8267225201689921</v>
      </c>
      <c r="I75">
        <f t="shared" ref="I75" si="2">7.4271 -59.5375 *B75 + 0.0917 *C75 -0.0655 *D75 + 0.0075 *E75
          -0.0742*F75-0.0111*G75</f>
        <v>1.864216979874308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workbookViewId="0">
      <selection activeCell="G4" sqref="G4"/>
    </sheetView>
  </sheetViews>
  <sheetFormatPr defaultRowHeight="15" x14ac:dyDescent="0.25"/>
  <sheetData>
    <row r="2" spans="1:9" ht="18.75" x14ac:dyDescent="0.3">
      <c r="D2" s="2" t="s">
        <v>42</v>
      </c>
    </row>
    <row r="4" spans="1:9" s="3" customFormat="1" x14ac:dyDescent="0.25">
      <c r="A4" s="3" t="s">
        <v>30</v>
      </c>
      <c r="B4" s="3" t="s">
        <v>31</v>
      </c>
      <c r="C4" s="3" t="s">
        <v>32</v>
      </c>
      <c r="D4" s="3" t="s">
        <v>38</v>
      </c>
      <c r="E4" s="3" t="s">
        <v>34</v>
      </c>
      <c r="F4" s="3" t="s">
        <v>35</v>
      </c>
      <c r="G4" s="3" t="s">
        <v>36</v>
      </c>
      <c r="H4" s="3" t="s">
        <v>23</v>
      </c>
      <c r="I4" s="3" t="s">
        <v>40</v>
      </c>
    </row>
    <row r="5" spans="1:9" x14ac:dyDescent="0.25">
      <c r="A5">
        <v>1</v>
      </c>
      <c r="B5">
        <v>8.9590050573722005E-2</v>
      </c>
      <c r="C5">
        <v>1</v>
      </c>
      <c r="D5">
        <v>0</v>
      </c>
      <c r="E5">
        <v>3</v>
      </c>
      <c r="F5">
        <v>1</v>
      </c>
      <c r="G5">
        <v>5.0075486685259403</v>
      </c>
      <c r="H5">
        <v>2.0591846176313711</v>
      </c>
      <c r="I5">
        <f>8.8268  -75.5615 *B5 + 0.1097 *C5-0.0257 *D5+ 0.0105 *E5
          -0.1646 *F5 -0.013 *G5</f>
        <v>1.9687432608828681</v>
      </c>
    </row>
    <row r="6" spans="1:9" x14ac:dyDescent="0.25">
      <c r="A6">
        <v>2</v>
      </c>
      <c r="B6">
        <v>8.7871566482356001E-2</v>
      </c>
      <c r="C6">
        <v>1</v>
      </c>
      <c r="D6">
        <v>4</v>
      </c>
      <c r="E6">
        <v>3</v>
      </c>
      <c r="F6">
        <v>1</v>
      </c>
      <c r="G6">
        <v>5.9970697811621596</v>
      </c>
      <c r="H6">
        <v>1.9758911364017928</v>
      </c>
      <c r="I6">
        <f t="shared" ref="I6:I69" si="0">8.8268  -75.5615 *B6 + 0.1097 *C6-0.0257 *D6+ 0.0105 *E6
          -0.1646 *F6 -0.013 *G6</f>
        <v>1.9829307220883496</v>
      </c>
    </row>
    <row r="7" spans="1:9" x14ac:dyDescent="0.25">
      <c r="A7">
        <v>3</v>
      </c>
      <c r="B7">
        <v>8.7871566482356001E-2</v>
      </c>
      <c r="C7">
        <v>1</v>
      </c>
      <c r="D7">
        <v>4</v>
      </c>
      <c r="E7">
        <v>3</v>
      </c>
      <c r="F7">
        <v>1</v>
      </c>
      <c r="G7">
        <v>2.27083996021896</v>
      </c>
      <c r="H7">
        <v>1.9459607035775686</v>
      </c>
      <c r="I7">
        <f t="shared" si="0"/>
        <v>2.0313717097606112</v>
      </c>
    </row>
    <row r="8" spans="1:9" x14ac:dyDescent="0.25">
      <c r="A8">
        <v>4</v>
      </c>
      <c r="B8">
        <v>8.9228810213262594E-2</v>
      </c>
      <c r="C8">
        <v>1</v>
      </c>
      <c r="D8">
        <v>0</v>
      </c>
      <c r="E8">
        <v>3</v>
      </c>
      <c r="F8">
        <v>2</v>
      </c>
      <c r="G8">
        <v>7.0571879291522004</v>
      </c>
      <c r="H8">
        <v>1.9350031514536548</v>
      </c>
      <c r="I8">
        <f t="shared" si="0"/>
        <v>1.8047938139915811</v>
      </c>
    </row>
    <row r="9" spans="1:9" x14ac:dyDescent="0.25">
      <c r="A9">
        <v>5</v>
      </c>
      <c r="B9">
        <v>9.0177165022728406E-2</v>
      </c>
      <c r="C9">
        <v>1</v>
      </c>
      <c r="D9">
        <v>0</v>
      </c>
      <c r="E9">
        <v>3</v>
      </c>
      <c r="F9">
        <v>0</v>
      </c>
      <c r="G9">
        <v>7.4532648478394199</v>
      </c>
      <c r="H9">
        <v>1.9633155113861114</v>
      </c>
      <c r="I9">
        <f t="shared" si="0"/>
        <v>2.0571857021131956</v>
      </c>
    </row>
    <row r="10" spans="1:9" x14ac:dyDescent="0.25">
      <c r="A10">
        <v>6</v>
      </c>
      <c r="B10">
        <v>9.0177165022728406E-2</v>
      </c>
      <c r="C10">
        <v>1</v>
      </c>
      <c r="D10">
        <v>4</v>
      </c>
      <c r="E10">
        <v>3</v>
      </c>
      <c r="F10">
        <v>0</v>
      </c>
      <c r="G10">
        <v>1.4452177746977899</v>
      </c>
      <c r="H10">
        <v>1.9273703630390235</v>
      </c>
      <c r="I10">
        <f t="shared" si="0"/>
        <v>2.0324903140640367</v>
      </c>
    </row>
    <row r="11" spans="1:9" x14ac:dyDescent="0.25">
      <c r="A11">
        <v>7</v>
      </c>
      <c r="B11">
        <v>9.1131215296078302E-2</v>
      </c>
      <c r="C11">
        <v>1</v>
      </c>
      <c r="D11">
        <v>0</v>
      </c>
      <c r="E11">
        <v>3</v>
      </c>
      <c r="F11">
        <v>0</v>
      </c>
      <c r="G11">
        <v>11.942797450658301</v>
      </c>
      <c r="H11">
        <v>1.9513375187959177</v>
      </c>
      <c r="I11">
        <f t="shared" si="0"/>
        <v>1.9267323085468222</v>
      </c>
    </row>
    <row r="12" spans="1:9" x14ac:dyDescent="0.25">
      <c r="A12">
        <v>9</v>
      </c>
      <c r="B12">
        <v>8.7922877927911494E-2</v>
      </c>
      <c r="C12">
        <v>0</v>
      </c>
      <c r="D12">
        <v>4</v>
      </c>
      <c r="E12">
        <v>3</v>
      </c>
      <c r="F12">
        <v>1</v>
      </c>
      <c r="G12">
        <v>7.0571879291522004</v>
      </c>
      <c r="H12">
        <v>1.8943160626844384</v>
      </c>
      <c r="I12">
        <f t="shared" si="0"/>
        <v>1.8555720163711378</v>
      </c>
    </row>
    <row r="13" spans="1:9" x14ac:dyDescent="0.25">
      <c r="A13">
        <v>11</v>
      </c>
      <c r="B13">
        <v>8.9241166744629799E-2</v>
      </c>
      <c r="C13">
        <v>0</v>
      </c>
      <c r="D13">
        <v>0</v>
      </c>
      <c r="E13">
        <v>3</v>
      </c>
      <c r="F13">
        <v>2</v>
      </c>
      <c r="G13">
        <v>8.1846640385133291</v>
      </c>
      <c r="H13">
        <v>1.8779469516291882</v>
      </c>
      <c r="I13">
        <f t="shared" si="0"/>
        <v>1.6795029465249827</v>
      </c>
    </row>
    <row r="14" spans="1:9" x14ac:dyDescent="0.25">
      <c r="A14">
        <v>12</v>
      </c>
      <c r="B14">
        <v>9.0163200695442605E-2</v>
      </c>
      <c r="C14">
        <v>0</v>
      </c>
      <c r="D14">
        <v>0</v>
      </c>
      <c r="E14">
        <v>3</v>
      </c>
      <c r="F14">
        <v>0</v>
      </c>
      <c r="G14">
        <v>10.630081361836901</v>
      </c>
      <c r="H14">
        <v>1.8419848045901139</v>
      </c>
      <c r="I14">
        <f t="shared" si="0"/>
        <v>1.9072422529474344</v>
      </c>
    </row>
    <row r="15" spans="1:9" x14ac:dyDescent="0.25">
      <c r="A15">
        <v>13</v>
      </c>
      <c r="B15">
        <v>9.0163200695442605E-2</v>
      </c>
      <c r="C15">
        <v>0</v>
      </c>
      <c r="D15">
        <v>4</v>
      </c>
      <c r="E15">
        <v>3</v>
      </c>
      <c r="F15">
        <v>0</v>
      </c>
      <c r="G15">
        <v>1.9782998082524501</v>
      </c>
      <c r="H15">
        <v>1.8898617212581883</v>
      </c>
      <c r="I15">
        <f t="shared" si="0"/>
        <v>1.9169154131440325</v>
      </c>
    </row>
    <row r="16" spans="1:9" x14ac:dyDescent="0.25">
      <c r="A16">
        <v>14</v>
      </c>
      <c r="B16">
        <v>9.1092182010230796E-2</v>
      </c>
      <c r="C16">
        <v>0</v>
      </c>
      <c r="D16">
        <v>0</v>
      </c>
      <c r="E16">
        <v>3</v>
      </c>
      <c r="F16">
        <v>0</v>
      </c>
      <c r="G16">
        <v>13.3123691148023</v>
      </c>
      <c r="H16">
        <v>1.8325089127062364</v>
      </c>
      <c r="I16">
        <f t="shared" si="0"/>
        <v>1.8021772905415163</v>
      </c>
    </row>
    <row r="17" spans="1:9" x14ac:dyDescent="0.25">
      <c r="A17">
        <v>15</v>
      </c>
      <c r="B17">
        <v>9.0060702018712094E-2</v>
      </c>
      <c r="C17">
        <v>0</v>
      </c>
      <c r="D17">
        <v>0</v>
      </c>
      <c r="E17">
        <v>4</v>
      </c>
      <c r="F17">
        <v>1</v>
      </c>
      <c r="G17">
        <v>8.1846640385133291</v>
      </c>
      <c r="H17">
        <v>1.8796692056320534</v>
      </c>
      <c r="I17">
        <f t="shared" si="0"/>
        <v>1.7926776319124131</v>
      </c>
    </row>
    <row r="18" spans="1:9" x14ac:dyDescent="0.25">
      <c r="A18">
        <v>16</v>
      </c>
      <c r="B18">
        <v>8.8459922317165804E-2</v>
      </c>
      <c r="C18">
        <v>0</v>
      </c>
      <c r="D18">
        <v>4</v>
      </c>
      <c r="E18">
        <v>4</v>
      </c>
      <c r="F18">
        <v>1</v>
      </c>
      <c r="G18">
        <v>9.3765351746031804</v>
      </c>
      <c r="H18">
        <v>1.8656960599160706</v>
      </c>
      <c r="I18">
        <f t="shared" si="0"/>
        <v>1.7953406225616355</v>
      </c>
    </row>
    <row r="19" spans="1:9" x14ac:dyDescent="0.25">
      <c r="A19">
        <v>17</v>
      </c>
      <c r="B19">
        <v>8.8459922317165804E-2</v>
      </c>
      <c r="C19">
        <v>0</v>
      </c>
      <c r="D19">
        <v>4</v>
      </c>
      <c r="E19">
        <v>4</v>
      </c>
      <c r="F19">
        <v>1</v>
      </c>
      <c r="G19">
        <v>4.53715795552454</v>
      </c>
      <c r="H19">
        <v>1.893206753059848</v>
      </c>
      <c r="I19">
        <f t="shared" si="0"/>
        <v>1.8582525264096579</v>
      </c>
    </row>
    <row r="20" spans="1:9" x14ac:dyDescent="0.25">
      <c r="A20">
        <v>18</v>
      </c>
      <c r="B20">
        <v>8.9717509636054196E-2</v>
      </c>
      <c r="C20">
        <v>0</v>
      </c>
      <c r="D20">
        <v>0</v>
      </c>
      <c r="E20">
        <v>4</v>
      </c>
      <c r="F20">
        <v>2</v>
      </c>
      <c r="G20">
        <v>10.630081361836901</v>
      </c>
      <c r="H20">
        <v>1.507855871695831</v>
      </c>
      <c r="I20">
        <f t="shared" si="0"/>
        <v>1.6222193379314116</v>
      </c>
    </row>
    <row r="21" spans="1:9" x14ac:dyDescent="0.25">
      <c r="A21">
        <v>19</v>
      </c>
      <c r="B21">
        <v>9.0590612170613205E-2</v>
      </c>
      <c r="C21">
        <v>0</v>
      </c>
      <c r="D21">
        <v>0</v>
      </c>
      <c r="E21">
        <v>4</v>
      </c>
      <c r="F21">
        <v>0</v>
      </c>
      <c r="G21">
        <v>13.3123691148023</v>
      </c>
      <c r="H21">
        <v>1.8825245379548805</v>
      </c>
      <c r="I21">
        <f t="shared" si="0"/>
        <v>1.8505766599777811</v>
      </c>
    </row>
    <row r="22" spans="1:9" x14ac:dyDescent="0.25">
      <c r="A22">
        <v>21</v>
      </c>
      <c r="B22">
        <v>9.1472904166238503E-2</v>
      </c>
      <c r="C22">
        <v>0</v>
      </c>
      <c r="D22">
        <v>0</v>
      </c>
      <c r="E22">
        <v>4</v>
      </c>
      <c r="F22">
        <v>0</v>
      </c>
      <c r="G22">
        <v>16.213655221494701</v>
      </c>
      <c r="H22">
        <v>1.7634279935629373</v>
      </c>
      <c r="I22">
        <f t="shared" si="0"/>
        <v>1.7461926339633396</v>
      </c>
    </row>
    <row r="23" spans="1:9" x14ac:dyDescent="0.25">
      <c r="A23">
        <v>22</v>
      </c>
      <c r="B23">
        <v>9.1119099306415804E-2</v>
      </c>
      <c r="C23">
        <v>0</v>
      </c>
      <c r="D23">
        <v>0</v>
      </c>
      <c r="E23">
        <v>4</v>
      </c>
      <c r="F23">
        <v>1</v>
      </c>
      <c r="G23">
        <v>10.630081361836901</v>
      </c>
      <c r="H23">
        <v>1.4800069429571505</v>
      </c>
      <c r="I23">
        <f t="shared" si="0"/>
        <v>1.6809131200543832</v>
      </c>
    </row>
    <row r="24" spans="1:9" x14ac:dyDescent="0.25">
      <c r="A24">
        <v>23</v>
      </c>
      <c r="B24">
        <v>8.9561007063577294E-2</v>
      </c>
      <c r="C24">
        <v>0</v>
      </c>
      <c r="D24">
        <v>4</v>
      </c>
      <c r="E24">
        <v>4</v>
      </c>
      <c r="F24">
        <v>1</v>
      </c>
      <c r="G24">
        <v>11.942797450658301</v>
      </c>
      <c r="H24">
        <v>1.7226339225338123</v>
      </c>
      <c r="I24">
        <f t="shared" si="0"/>
        <v>1.6787795979069475</v>
      </c>
    </row>
    <row r="25" spans="1:9" x14ac:dyDescent="0.25">
      <c r="A25">
        <v>24</v>
      </c>
      <c r="B25">
        <v>8.9561007063577294E-2</v>
      </c>
      <c r="C25">
        <v>0</v>
      </c>
      <c r="D25">
        <v>4</v>
      </c>
      <c r="E25">
        <v>4</v>
      </c>
      <c r="F25">
        <v>1</v>
      </c>
      <c r="G25">
        <v>6.3986531645607698</v>
      </c>
      <c r="H25">
        <v>1.8444771757456815</v>
      </c>
      <c r="I25">
        <f t="shared" si="0"/>
        <v>1.7508534736262154</v>
      </c>
    </row>
    <row r="26" spans="1:9" x14ac:dyDescent="0.25">
      <c r="A26">
        <v>25</v>
      </c>
      <c r="B26">
        <v>9.0771012022147393E-2</v>
      </c>
      <c r="C26">
        <v>0</v>
      </c>
      <c r="D26">
        <v>0</v>
      </c>
      <c r="E26">
        <v>4</v>
      </c>
      <c r="F26">
        <v>2</v>
      </c>
      <c r="G26">
        <v>13.3123691148023</v>
      </c>
      <c r="H26">
        <v>1.2148438480476977</v>
      </c>
      <c r="I26">
        <f t="shared" si="0"/>
        <v>1.5077453765960807</v>
      </c>
    </row>
    <row r="27" spans="1:9" x14ac:dyDescent="0.25">
      <c r="A27">
        <v>26</v>
      </c>
      <c r="B27">
        <v>9.1594714430535906E-2</v>
      </c>
      <c r="C27">
        <v>0</v>
      </c>
      <c r="D27">
        <v>0</v>
      </c>
      <c r="E27">
        <v>4</v>
      </c>
      <c r="F27">
        <v>0</v>
      </c>
      <c r="G27">
        <v>16.213655221494701</v>
      </c>
      <c r="H27">
        <v>1.8034571156484138</v>
      </c>
      <c r="I27">
        <f t="shared" si="0"/>
        <v>1.7369884676776313</v>
      </c>
    </row>
    <row r="28" spans="1:9" x14ac:dyDescent="0.25">
      <c r="A28">
        <v>27</v>
      </c>
      <c r="B28">
        <v>9.1594714430535906E-2</v>
      </c>
      <c r="C28">
        <v>0</v>
      </c>
      <c r="D28">
        <v>4</v>
      </c>
      <c r="E28">
        <v>4</v>
      </c>
      <c r="F28">
        <v>0</v>
      </c>
      <c r="G28">
        <v>4.8147208647231903</v>
      </c>
      <c r="H28">
        <v>1.7708520116421442</v>
      </c>
      <c r="I28">
        <f t="shared" si="0"/>
        <v>1.7823746143156609</v>
      </c>
    </row>
    <row r="29" spans="1:9" x14ac:dyDescent="0.25">
      <c r="A29">
        <v>28</v>
      </c>
      <c r="B29">
        <v>9.2429846569772503E-2</v>
      </c>
      <c r="C29">
        <v>0</v>
      </c>
      <c r="D29">
        <v>0</v>
      </c>
      <c r="E29">
        <v>4</v>
      </c>
      <c r="F29">
        <v>0</v>
      </c>
      <c r="G29">
        <v>19.318525864383499</v>
      </c>
      <c r="H29">
        <v>1.7075701760979363</v>
      </c>
      <c r="I29">
        <f t="shared" si="0"/>
        <v>1.6335213121811507</v>
      </c>
    </row>
    <row r="30" spans="1:9" x14ac:dyDescent="0.25">
      <c r="A30">
        <v>29</v>
      </c>
      <c r="B30">
        <v>9.1999122701054301E-2</v>
      </c>
      <c r="C30">
        <v>0</v>
      </c>
      <c r="D30">
        <v>0</v>
      </c>
      <c r="E30">
        <v>4</v>
      </c>
      <c r="F30">
        <v>1</v>
      </c>
      <c r="G30">
        <v>20.799181299884101</v>
      </c>
      <c r="H30">
        <v>1.4065401804339552</v>
      </c>
      <c r="I30">
        <f t="shared" si="0"/>
        <v>1.4822189331257927</v>
      </c>
    </row>
    <row r="31" spans="1:9" x14ac:dyDescent="0.25">
      <c r="A31">
        <v>32</v>
      </c>
      <c r="B31">
        <v>9.1648678380553905E-2</v>
      </c>
      <c r="C31">
        <v>0</v>
      </c>
      <c r="D31">
        <v>0</v>
      </c>
      <c r="E31">
        <v>4</v>
      </c>
      <c r="F31">
        <v>2</v>
      </c>
      <c r="G31">
        <v>24.389951065834001</v>
      </c>
      <c r="H31">
        <v>0.67209785793571752</v>
      </c>
      <c r="I31">
        <f t="shared" si="0"/>
        <v>1.2974190246919353</v>
      </c>
    </row>
    <row r="32" spans="1:9" x14ac:dyDescent="0.25">
      <c r="A32">
        <v>33</v>
      </c>
      <c r="B32">
        <v>9.2429846569772503E-2</v>
      </c>
      <c r="C32">
        <v>0</v>
      </c>
      <c r="D32">
        <v>0</v>
      </c>
      <c r="E32">
        <v>4</v>
      </c>
      <c r="F32">
        <v>0</v>
      </c>
      <c r="G32">
        <v>28.167268798285299</v>
      </c>
      <c r="H32">
        <v>1.6748611407378116</v>
      </c>
      <c r="I32">
        <f t="shared" si="0"/>
        <v>1.5184876540404275</v>
      </c>
    </row>
    <row r="33" spans="1:9" x14ac:dyDescent="0.25">
      <c r="A33">
        <v>34</v>
      </c>
      <c r="B33">
        <v>9.2429846569772503E-2</v>
      </c>
      <c r="C33">
        <v>0</v>
      </c>
      <c r="D33">
        <v>4</v>
      </c>
      <c r="E33">
        <v>4</v>
      </c>
      <c r="F33">
        <v>0</v>
      </c>
      <c r="G33">
        <v>12.140023237253599</v>
      </c>
      <c r="H33">
        <v>1.8549130223078556</v>
      </c>
      <c r="I33">
        <f t="shared" si="0"/>
        <v>1.6240418463338395</v>
      </c>
    </row>
    <row r="34" spans="1:9" x14ac:dyDescent="0.25">
      <c r="A34">
        <v>35</v>
      </c>
      <c r="B34">
        <v>9.3224240555875595E-2</v>
      </c>
      <c r="C34">
        <v>0</v>
      </c>
      <c r="D34">
        <v>0</v>
      </c>
      <c r="E34">
        <v>4</v>
      </c>
      <c r="F34">
        <v>0</v>
      </c>
      <c r="G34">
        <v>32.119100366021598</v>
      </c>
      <c r="H34">
        <v>1.2648178230095364</v>
      </c>
      <c r="I34">
        <f t="shared" si="0"/>
        <v>1.4070882424789262</v>
      </c>
    </row>
    <row r="35" spans="1:9" x14ac:dyDescent="0.25">
      <c r="A35">
        <v>36</v>
      </c>
      <c r="B35">
        <v>9.2186117651460495E-2</v>
      </c>
      <c r="C35">
        <v>0</v>
      </c>
      <c r="D35">
        <v>4</v>
      </c>
      <c r="E35">
        <v>4</v>
      </c>
      <c r="F35">
        <v>1</v>
      </c>
      <c r="G35">
        <v>30.122062637855102</v>
      </c>
      <c r="H35">
        <v>1.2741578492636798</v>
      </c>
      <c r="I35">
        <f t="shared" si="0"/>
        <v>1.2440918567870529</v>
      </c>
    </row>
    <row r="36" spans="1:9" x14ac:dyDescent="0.25">
      <c r="A36">
        <v>39</v>
      </c>
      <c r="B36">
        <v>9.3980806256926203E-2</v>
      </c>
      <c r="C36">
        <v>0</v>
      </c>
      <c r="D36">
        <v>0</v>
      </c>
      <c r="E36">
        <v>4</v>
      </c>
      <c r="F36">
        <v>0</v>
      </c>
      <c r="G36">
        <v>36.234862944324199</v>
      </c>
      <c r="H36">
        <v>1.4969296480732148</v>
      </c>
      <c r="I36">
        <f t="shared" si="0"/>
        <v>1.296416089741057</v>
      </c>
    </row>
    <row r="37" spans="1:9" x14ac:dyDescent="0.25">
      <c r="A37">
        <v>41</v>
      </c>
      <c r="B37">
        <v>9.4702182855602293E-2</v>
      </c>
      <c r="C37">
        <v>0</v>
      </c>
      <c r="D37">
        <v>0</v>
      </c>
      <c r="E37">
        <v>4</v>
      </c>
      <c r="F37">
        <v>0</v>
      </c>
      <c r="G37">
        <v>40.505180391554397</v>
      </c>
      <c r="H37">
        <v>0.93449845124356767</v>
      </c>
      <c r="I37">
        <f t="shared" si="0"/>
        <v>1.1863936650662013</v>
      </c>
    </row>
    <row r="38" spans="1:9" x14ac:dyDescent="0.25">
      <c r="A38">
        <v>42</v>
      </c>
      <c r="B38">
        <v>8.9604319065183194E-2</v>
      </c>
      <c r="C38">
        <v>0</v>
      </c>
      <c r="D38">
        <v>0</v>
      </c>
      <c r="E38">
        <v>5</v>
      </c>
      <c r="F38">
        <v>2</v>
      </c>
      <c r="G38">
        <v>13.1418431650249</v>
      </c>
      <c r="H38">
        <v>1.7199938263676038</v>
      </c>
      <c r="I38">
        <f t="shared" si="0"/>
        <v>1.6086192838108375</v>
      </c>
    </row>
    <row r="39" spans="1:9" x14ac:dyDescent="0.25">
      <c r="A39">
        <v>43</v>
      </c>
      <c r="B39">
        <v>8.8535515985535301E-2</v>
      </c>
      <c r="C39">
        <v>0</v>
      </c>
      <c r="D39">
        <v>4</v>
      </c>
      <c r="E39">
        <v>5</v>
      </c>
      <c r="F39">
        <v>1</v>
      </c>
      <c r="G39">
        <v>6.3068482334910598</v>
      </c>
      <c r="H39">
        <v>1.8678797834583796</v>
      </c>
      <c r="I39">
        <f t="shared" si="0"/>
        <v>1.8400345818235913</v>
      </c>
    </row>
    <row r="40" spans="1:9" x14ac:dyDescent="0.25">
      <c r="A40">
        <v>44</v>
      </c>
      <c r="B40">
        <v>9.0352433377185806E-2</v>
      </c>
      <c r="C40">
        <v>0</v>
      </c>
      <c r="D40">
        <v>4</v>
      </c>
      <c r="E40">
        <v>5</v>
      </c>
      <c r="F40">
        <v>0</v>
      </c>
      <c r="G40">
        <v>4.7123869490748804</v>
      </c>
      <c r="H40">
        <v>1.8446635282402393</v>
      </c>
      <c r="I40">
        <f t="shared" si="0"/>
        <v>1.8880735750318025</v>
      </c>
    </row>
    <row r="41" spans="1:9" x14ac:dyDescent="0.25">
      <c r="A41">
        <v>46</v>
      </c>
      <c r="B41">
        <v>8.9340692154776205E-2</v>
      </c>
      <c r="C41">
        <v>0</v>
      </c>
      <c r="D41">
        <v>0</v>
      </c>
      <c r="E41">
        <v>5</v>
      </c>
      <c r="F41">
        <v>2</v>
      </c>
      <c r="G41">
        <v>14.5385999231056</v>
      </c>
      <c r="H41">
        <v>1.5052856741441323</v>
      </c>
      <c r="I41">
        <f t="shared" si="0"/>
        <v>1.6103814907465062</v>
      </c>
    </row>
    <row r="42" spans="1:9" x14ac:dyDescent="0.25">
      <c r="A42">
        <v>47</v>
      </c>
      <c r="B42">
        <v>9.1113918357906998E-2</v>
      </c>
      <c r="C42">
        <v>0</v>
      </c>
      <c r="D42">
        <v>0</v>
      </c>
      <c r="E42">
        <v>5</v>
      </c>
      <c r="F42">
        <v>0</v>
      </c>
      <c r="G42">
        <v>19.033066426361199</v>
      </c>
      <c r="H42">
        <v>1.8230175234460493</v>
      </c>
      <c r="I42">
        <f t="shared" si="0"/>
        <v>1.7471657944563153</v>
      </c>
    </row>
    <row r="43" spans="1:9" x14ac:dyDescent="0.25">
      <c r="A43">
        <v>48</v>
      </c>
      <c r="B43">
        <v>9.0352433377185806E-2</v>
      </c>
      <c r="C43">
        <v>0</v>
      </c>
      <c r="D43">
        <v>0</v>
      </c>
      <c r="E43">
        <v>5</v>
      </c>
      <c r="F43">
        <v>0</v>
      </c>
      <c r="G43">
        <v>15.9872189378809</v>
      </c>
      <c r="H43">
        <v>1.8276277047674334</v>
      </c>
      <c r="I43">
        <f t="shared" si="0"/>
        <v>1.8443007591773246</v>
      </c>
    </row>
    <row r="44" spans="1:9" x14ac:dyDescent="0.25">
      <c r="A44">
        <v>49</v>
      </c>
      <c r="B44">
        <v>8.9894317360103698E-2</v>
      </c>
      <c r="C44">
        <v>0</v>
      </c>
      <c r="D44">
        <v>0</v>
      </c>
      <c r="E44">
        <v>5</v>
      </c>
      <c r="F44">
        <v>1</v>
      </c>
      <c r="G44">
        <v>10.5116568559967</v>
      </c>
      <c r="H44">
        <v>1.8908120989551245</v>
      </c>
      <c r="I44">
        <f t="shared" si="0"/>
        <v>1.7854989996665687</v>
      </c>
    </row>
    <row r="45" spans="1:9" x14ac:dyDescent="0.25">
      <c r="A45">
        <v>50</v>
      </c>
      <c r="B45">
        <v>8.8497932952823405E-2</v>
      </c>
      <c r="C45">
        <v>0</v>
      </c>
      <c r="D45">
        <v>0</v>
      </c>
      <c r="E45">
        <v>3</v>
      </c>
      <c r="F45">
        <v>2</v>
      </c>
      <c r="G45">
        <v>9.3765351746031804</v>
      </c>
      <c r="H45">
        <v>1.7949061065168042</v>
      </c>
      <c r="I45">
        <f t="shared" si="0"/>
        <v>1.7201684819153937</v>
      </c>
    </row>
    <row r="46" spans="1:9" x14ac:dyDescent="0.25">
      <c r="A46">
        <v>51</v>
      </c>
      <c r="B46">
        <v>8.7205940578350002E-2</v>
      </c>
      <c r="C46">
        <v>0</v>
      </c>
      <c r="D46">
        <v>4</v>
      </c>
      <c r="E46">
        <v>3</v>
      </c>
      <c r="F46">
        <v>1</v>
      </c>
      <c r="G46">
        <v>3.7083674681646399</v>
      </c>
      <c r="H46">
        <v>1.9108377649926835</v>
      </c>
      <c r="I46">
        <f t="shared" si="0"/>
        <v>1.9532795439028663</v>
      </c>
    </row>
    <row r="47" spans="1:9" x14ac:dyDescent="0.25">
      <c r="A47">
        <v>52</v>
      </c>
      <c r="B47">
        <v>8.9415198899396003E-2</v>
      </c>
      <c r="C47">
        <v>0</v>
      </c>
      <c r="D47">
        <v>4</v>
      </c>
      <c r="E47">
        <v>3</v>
      </c>
      <c r="F47">
        <v>0</v>
      </c>
      <c r="G47">
        <v>2.58485407561537</v>
      </c>
      <c r="H47">
        <v>1.8505849763520315</v>
      </c>
      <c r="I47">
        <f t="shared" si="0"/>
        <v>1.9655503453802905</v>
      </c>
    </row>
    <row r="48" spans="1:9" x14ac:dyDescent="0.25">
      <c r="A48">
        <v>56</v>
      </c>
      <c r="B48">
        <v>8.9415198899396003E-2</v>
      </c>
      <c r="C48">
        <v>0</v>
      </c>
      <c r="D48">
        <v>0</v>
      </c>
      <c r="E48">
        <v>3</v>
      </c>
      <c r="F48">
        <v>0</v>
      </c>
      <c r="G48">
        <v>11.942797450658301</v>
      </c>
      <c r="H48">
        <v>1.8478193472952393</v>
      </c>
      <c r="I48">
        <f t="shared" si="0"/>
        <v>1.9466970815047322</v>
      </c>
    </row>
    <row r="49" spans="1:9" x14ac:dyDescent="0.25">
      <c r="A49">
        <v>59</v>
      </c>
      <c r="B49">
        <v>9.2908842342706494E-2</v>
      </c>
      <c r="C49">
        <v>0</v>
      </c>
      <c r="D49">
        <v>0</v>
      </c>
      <c r="E49">
        <v>4</v>
      </c>
      <c r="F49">
        <v>2</v>
      </c>
      <c r="G49">
        <v>34.157102091628502</v>
      </c>
      <c r="H49">
        <v>1.3186892699477459</v>
      </c>
      <c r="I49">
        <f t="shared" si="0"/>
        <v>1.0752261821304134</v>
      </c>
    </row>
    <row r="50" spans="1:9" x14ac:dyDescent="0.25">
      <c r="A50">
        <v>60</v>
      </c>
      <c r="B50">
        <v>8.8929707972230904E-2</v>
      </c>
      <c r="C50">
        <v>0</v>
      </c>
      <c r="D50">
        <v>0</v>
      </c>
      <c r="E50">
        <v>3</v>
      </c>
      <c r="F50">
        <v>2</v>
      </c>
      <c r="G50">
        <v>9.3765351746031804</v>
      </c>
      <c r="H50">
        <v>1.5860243823869757</v>
      </c>
      <c r="I50">
        <f t="shared" si="0"/>
        <v>1.6875429137864344</v>
      </c>
    </row>
    <row r="51" spans="1:9" x14ac:dyDescent="0.25">
      <c r="A51">
        <v>62</v>
      </c>
      <c r="B51">
        <v>8.8908926025623294E-2</v>
      </c>
      <c r="C51">
        <v>1</v>
      </c>
      <c r="D51">
        <v>0</v>
      </c>
      <c r="E51">
        <v>3</v>
      </c>
      <c r="F51">
        <v>2</v>
      </c>
      <c r="G51">
        <v>8.1846640385133291</v>
      </c>
      <c r="H51">
        <v>1.8920946026904804</v>
      </c>
      <c r="I51">
        <f t="shared" si="0"/>
        <v>1.8143075536141935</v>
      </c>
    </row>
    <row r="52" spans="1:9" x14ac:dyDescent="0.25">
      <c r="A52">
        <v>63</v>
      </c>
      <c r="B52">
        <v>9.1304284459841803E-2</v>
      </c>
      <c r="C52">
        <v>0</v>
      </c>
      <c r="D52">
        <v>0</v>
      </c>
      <c r="E52">
        <v>4</v>
      </c>
      <c r="F52">
        <v>2</v>
      </c>
      <c r="G52">
        <v>26.256080875014199</v>
      </c>
      <c r="H52">
        <v>1.6115108871266564</v>
      </c>
      <c r="I52">
        <f t="shared" si="0"/>
        <v>1.2991822584124799</v>
      </c>
    </row>
    <row r="53" spans="1:9" x14ac:dyDescent="0.25">
      <c r="A53">
        <v>65</v>
      </c>
      <c r="B53">
        <v>9.0163823533658205E-2</v>
      </c>
      <c r="C53">
        <v>0</v>
      </c>
      <c r="D53">
        <v>0</v>
      </c>
      <c r="E53">
        <v>5</v>
      </c>
      <c r="F53">
        <v>2</v>
      </c>
      <c r="G53">
        <v>10.630081361836901</v>
      </c>
      <c r="H53">
        <v>1.6170003411208989</v>
      </c>
      <c r="I53">
        <f t="shared" si="0"/>
        <v>1.598995190357607</v>
      </c>
    </row>
    <row r="54" spans="1:9" x14ac:dyDescent="0.25">
      <c r="A54">
        <v>66</v>
      </c>
      <c r="B54">
        <v>8.8929261906884494E-2</v>
      </c>
      <c r="C54">
        <v>0</v>
      </c>
      <c r="D54">
        <v>4</v>
      </c>
      <c r="E54">
        <v>5</v>
      </c>
      <c r="F54">
        <v>1</v>
      </c>
      <c r="G54">
        <v>4.53715795552454</v>
      </c>
      <c r="H54">
        <v>1.7965743332104296</v>
      </c>
      <c r="I54">
        <f t="shared" si="0"/>
        <v>1.8332885230011295</v>
      </c>
    </row>
    <row r="55" spans="1:9" x14ac:dyDescent="0.25">
      <c r="A55">
        <v>67</v>
      </c>
      <c r="B55">
        <v>8.8649845457961104E-2</v>
      </c>
      <c r="C55">
        <v>0</v>
      </c>
      <c r="D55">
        <v>4</v>
      </c>
      <c r="E55">
        <v>3</v>
      </c>
      <c r="F55">
        <v>1</v>
      </c>
      <c r="G55">
        <v>10.630081361836901</v>
      </c>
      <c r="H55">
        <v>1.7259116322950483</v>
      </c>
      <c r="I55">
        <f t="shared" si="0"/>
        <v>1.7541936447243927</v>
      </c>
    </row>
    <row r="56" spans="1:9" x14ac:dyDescent="0.25">
      <c r="A56">
        <v>69</v>
      </c>
      <c r="B56">
        <v>8.6921949117023597E-2</v>
      </c>
      <c r="C56">
        <v>0</v>
      </c>
      <c r="D56">
        <v>4</v>
      </c>
      <c r="E56">
        <v>2</v>
      </c>
      <c r="F56">
        <v>1</v>
      </c>
      <c r="G56">
        <v>2.27083996021896</v>
      </c>
      <c r="H56">
        <v>2.0064660422492318</v>
      </c>
      <c r="I56">
        <f t="shared" si="0"/>
        <v>1.9829262223111752</v>
      </c>
    </row>
    <row r="59" spans="1:9" ht="18.75" x14ac:dyDescent="0.3">
      <c r="D59" s="2" t="s">
        <v>41</v>
      </c>
    </row>
    <row r="61" spans="1:9" s="3" customFormat="1" x14ac:dyDescent="0.25">
      <c r="A61" s="3" t="s">
        <v>30</v>
      </c>
      <c r="B61" s="3" t="s">
        <v>31</v>
      </c>
      <c r="C61" s="3" t="s">
        <v>32</v>
      </c>
      <c r="D61" s="3" t="s">
        <v>38</v>
      </c>
      <c r="E61" s="3" t="s">
        <v>34</v>
      </c>
      <c r="F61" s="3" t="s">
        <v>35</v>
      </c>
      <c r="G61" s="3" t="s">
        <v>36</v>
      </c>
      <c r="H61" s="3" t="s">
        <v>23</v>
      </c>
      <c r="I61" s="3" t="s">
        <v>40</v>
      </c>
    </row>
    <row r="62" spans="1:9" x14ac:dyDescent="0.25">
      <c r="A62">
        <v>10</v>
      </c>
      <c r="B62">
        <v>8.7922877927911494E-2</v>
      </c>
      <c r="C62">
        <v>0</v>
      </c>
      <c r="D62">
        <v>4</v>
      </c>
      <c r="E62">
        <v>3</v>
      </c>
      <c r="F62">
        <v>1</v>
      </c>
      <c r="G62">
        <v>2.9517539036915799</v>
      </c>
      <c r="H62">
        <v>1.9138138523837167</v>
      </c>
      <c r="I62">
        <f t="shared" si="0"/>
        <v>1.9089426587021259</v>
      </c>
    </row>
    <row r="63" spans="1:9" x14ac:dyDescent="0.25">
      <c r="A63">
        <v>20</v>
      </c>
      <c r="B63">
        <v>9.0590612170613205E-2</v>
      </c>
      <c r="C63">
        <v>0</v>
      </c>
      <c r="D63">
        <v>4</v>
      </c>
      <c r="E63">
        <v>4</v>
      </c>
      <c r="F63">
        <v>0</v>
      </c>
      <c r="G63">
        <v>3.26169318432573</v>
      </c>
      <c r="H63">
        <v>1.9180303367848801</v>
      </c>
      <c r="I63">
        <f t="shared" si="0"/>
        <v>1.8784354470739768</v>
      </c>
    </row>
    <row r="64" spans="1:9" x14ac:dyDescent="0.25">
      <c r="A64">
        <v>30</v>
      </c>
      <c r="B64">
        <v>9.0481500386601299E-2</v>
      </c>
      <c r="C64">
        <v>0</v>
      </c>
      <c r="D64">
        <v>4</v>
      </c>
      <c r="E64">
        <v>4</v>
      </c>
      <c r="F64">
        <v>1</v>
      </c>
      <c r="G64">
        <v>22.570430841453799</v>
      </c>
      <c r="H64">
        <v>1.6344772701607315</v>
      </c>
      <c r="I64">
        <f t="shared" si="0"/>
        <v>1.4710665075989269</v>
      </c>
    </row>
    <row r="65" spans="1:9" x14ac:dyDescent="0.25">
      <c r="A65">
        <v>31</v>
      </c>
      <c r="B65">
        <v>9.0481500386601299E-2</v>
      </c>
      <c r="C65">
        <v>0</v>
      </c>
      <c r="D65">
        <v>4</v>
      </c>
      <c r="E65">
        <v>4</v>
      </c>
      <c r="F65">
        <v>1</v>
      </c>
      <c r="G65">
        <v>14.667270849189499</v>
      </c>
      <c r="H65">
        <v>1.8228216453031045</v>
      </c>
      <c r="I65">
        <f t="shared" si="0"/>
        <v>1.5738075874983628</v>
      </c>
    </row>
    <row r="66" spans="1:9" x14ac:dyDescent="0.25">
      <c r="A66">
        <v>38</v>
      </c>
      <c r="B66">
        <v>9.3275572118087902E-2</v>
      </c>
      <c r="C66">
        <v>0</v>
      </c>
      <c r="D66">
        <v>0</v>
      </c>
      <c r="E66">
        <v>4</v>
      </c>
      <c r="F66">
        <v>2</v>
      </c>
      <c r="G66">
        <v>32.119100366021598</v>
      </c>
      <c r="H66">
        <v>0.27875360095282892</v>
      </c>
      <c r="I66">
        <f t="shared" si="0"/>
        <v>1.0740095526408209</v>
      </c>
    </row>
    <row r="67" spans="1:9" x14ac:dyDescent="0.25">
      <c r="A67">
        <v>45</v>
      </c>
      <c r="B67">
        <v>8.8535515985535301E-2</v>
      </c>
      <c r="C67">
        <v>0</v>
      </c>
      <c r="D67">
        <v>4</v>
      </c>
      <c r="E67">
        <v>5</v>
      </c>
      <c r="F67">
        <v>1</v>
      </c>
      <c r="G67">
        <v>11.7988485982859</v>
      </c>
      <c r="H67">
        <v>1.8542452970661185</v>
      </c>
      <c r="I67">
        <f t="shared" si="0"/>
        <v>1.7686385770812583</v>
      </c>
    </row>
    <row r="68" spans="1:9" x14ac:dyDescent="0.25">
      <c r="A68">
        <v>53</v>
      </c>
      <c r="B68">
        <v>8.7205940578350002E-2</v>
      </c>
      <c r="C68">
        <v>0</v>
      </c>
      <c r="D68">
        <v>4</v>
      </c>
      <c r="E68">
        <v>3</v>
      </c>
      <c r="F68">
        <v>1</v>
      </c>
      <c r="G68">
        <v>8.1846640385133291</v>
      </c>
      <c r="H68">
        <v>1.901948465073084</v>
      </c>
      <c r="I68">
        <f t="shared" si="0"/>
        <v>1.8950876884883334</v>
      </c>
    </row>
    <row r="69" spans="1:9" x14ac:dyDescent="0.25">
      <c r="A69">
        <v>54</v>
      </c>
      <c r="B69">
        <v>8.8214599315469905E-2</v>
      </c>
      <c r="C69">
        <v>0</v>
      </c>
      <c r="D69">
        <v>0</v>
      </c>
      <c r="E69">
        <v>3</v>
      </c>
      <c r="F69">
        <v>2</v>
      </c>
      <c r="G69">
        <v>10.630081361836901</v>
      </c>
      <c r="H69">
        <v>1.9294700161774896</v>
      </c>
      <c r="I69">
        <f t="shared" si="0"/>
        <v>1.7252814961202416</v>
      </c>
    </row>
    <row r="70" spans="1:9" x14ac:dyDescent="0.25">
      <c r="A70">
        <v>55</v>
      </c>
      <c r="B70">
        <v>9.0339479447463594E-2</v>
      </c>
      <c r="C70">
        <v>0</v>
      </c>
      <c r="D70">
        <v>0</v>
      </c>
      <c r="E70">
        <v>3</v>
      </c>
      <c r="F70">
        <v>0</v>
      </c>
      <c r="G70">
        <v>14.736652253682401</v>
      </c>
      <c r="H70">
        <v>1.8937617620579434</v>
      </c>
      <c r="I70">
        <f t="shared" ref="I70:I75" si="1">8.8268  -75.5615 *B70 + 0.1097 *C70-0.0257 *D70+ 0.0105 *E70
          -0.1646 *F70 -0.013 *G70</f>
        <v>1.8405369444326092</v>
      </c>
    </row>
    <row r="71" spans="1:9" x14ac:dyDescent="0.25">
      <c r="A71">
        <v>57</v>
      </c>
      <c r="B71">
        <v>8.8828953331306706E-2</v>
      </c>
      <c r="C71">
        <v>0</v>
      </c>
      <c r="D71">
        <v>0</v>
      </c>
      <c r="E71">
        <v>3</v>
      </c>
      <c r="F71">
        <v>1</v>
      </c>
      <c r="G71">
        <v>7.0571879291522004</v>
      </c>
      <c r="H71">
        <v>1.8868853589860086</v>
      </c>
      <c r="I71">
        <f t="shared" si="1"/>
        <v>1.8899075997774908</v>
      </c>
    </row>
    <row r="72" spans="1:9" x14ac:dyDescent="0.25">
      <c r="A72">
        <v>58</v>
      </c>
      <c r="B72">
        <v>8.94058099496335E-2</v>
      </c>
      <c r="C72">
        <v>0</v>
      </c>
      <c r="D72">
        <v>0</v>
      </c>
      <c r="E72">
        <v>4</v>
      </c>
      <c r="F72">
        <v>2</v>
      </c>
      <c r="G72">
        <v>11.942797450658301</v>
      </c>
      <c r="H72">
        <v>1.5455545072340648</v>
      </c>
      <c r="I72">
        <f t="shared" si="1"/>
        <v>1.6287065246322114</v>
      </c>
    </row>
    <row r="73" spans="1:9" x14ac:dyDescent="0.25">
      <c r="A73">
        <v>61</v>
      </c>
      <c r="B73">
        <v>9.0440291753683899E-2</v>
      </c>
      <c r="C73">
        <v>0</v>
      </c>
      <c r="D73">
        <v>0</v>
      </c>
      <c r="E73">
        <v>4</v>
      </c>
      <c r="F73">
        <v>2</v>
      </c>
      <c r="G73">
        <v>14.736652253682401</v>
      </c>
      <c r="H73">
        <v>1.4061994236633129</v>
      </c>
      <c r="I73">
        <f t="shared" si="1"/>
        <v>1.5142194153561432</v>
      </c>
    </row>
    <row r="74" spans="1:9" x14ac:dyDescent="0.25">
      <c r="A74">
        <v>64</v>
      </c>
      <c r="B74">
        <v>8.9576049232573604E-2</v>
      </c>
      <c r="C74">
        <v>0</v>
      </c>
      <c r="D74">
        <v>0</v>
      </c>
      <c r="E74">
        <v>3</v>
      </c>
      <c r="F74">
        <v>0</v>
      </c>
      <c r="G74">
        <v>14.181571769150001</v>
      </c>
      <c r="H74">
        <v>1.8041394323353503</v>
      </c>
      <c r="I74">
        <f t="shared" si="1"/>
        <v>1.9054389229139401</v>
      </c>
    </row>
    <row r="75" spans="1:9" x14ac:dyDescent="0.25">
      <c r="A75">
        <v>68</v>
      </c>
      <c r="B75">
        <v>8.6921949117023597E-2</v>
      </c>
      <c r="C75">
        <v>0</v>
      </c>
      <c r="D75">
        <v>4</v>
      </c>
      <c r="E75">
        <v>2</v>
      </c>
      <c r="F75">
        <v>1</v>
      </c>
      <c r="G75">
        <v>5.9970697811621596</v>
      </c>
      <c r="H75">
        <v>1.8267225201689921</v>
      </c>
      <c r="I75">
        <f t="shared" si="1"/>
        <v>1.9344852346389136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workbookViewId="0">
      <selection activeCell="H4" sqref="H4"/>
    </sheetView>
  </sheetViews>
  <sheetFormatPr defaultRowHeight="15" x14ac:dyDescent="0.25"/>
  <sheetData>
    <row r="2" spans="1:9" ht="18.75" x14ac:dyDescent="0.3">
      <c r="D2" s="2" t="s">
        <v>42</v>
      </c>
    </row>
    <row r="4" spans="1:9" s="3" customFormat="1" x14ac:dyDescent="0.25">
      <c r="A4" s="3" t="s">
        <v>30</v>
      </c>
      <c r="B4" s="3" t="s">
        <v>31</v>
      </c>
      <c r="C4" s="3" t="s">
        <v>32</v>
      </c>
      <c r="D4" s="3" t="s">
        <v>33</v>
      </c>
      <c r="E4" s="3" t="s">
        <v>37</v>
      </c>
      <c r="F4" s="3" t="s">
        <v>35</v>
      </c>
      <c r="G4" s="3" t="s">
        <v>36</v>
      </c>
      <c r="H4" s="3" t="s">
        <v>23</v>
      </c>
      <c r="I4" s="3" t="s">
        <v>40</v>
      </c>
    </row>
    <row r="5" spans="1:9" x14ac:dyDescent="0.25">
      <c r="A5">
        <v>1</v>
      </c>
      <c r="B5">
        <v>8.9590050573722005E-2</v>
      </c>
      <c r="C5">
        <v>1</v>
      </c>
      <c r="D5">
        <v>2</v>
      </c>
      <c r="E5">
        <v>8</v>
      </c>
      <c r="F5">
        <v>1</v>
      </c>
      <c r="G5">
        <v>5.0075486685259403</v>
      </c>
      <c r="H5">
        <v>2.0591846176313711</v>
      </c>
      <c r="I5">
        <f xml:space="preserve"> 5.8498-37.5793 *B5 + 0.089*C5 -0.0665  *D5
           -0.0389 *E5 -0.0589 *F5 -0.0088 *G5</f>
        <v>2.0249021841919004</v>
      </c>
    </row>
    <row r="6" spans="1:9" x14ac:dyDescent="0.25">
      <c r="A6">
        <v>2</v>
      </c>
      <c r="B6">
        <v>8.7871566482356001E-2</v>
      </c>
      <c r="C6">
        <v>1</v>
      </c>
      <c r="D6">
        <v>3</v>
      </c>
      <c r="E6">
        <v>8</v>
      </c>
      <c r="F6">
        <v>1</v>
      </c>
      <c r="G6">
        <v>5.9970697811621596</v>
      </c>
      <c r="H6">
        <v>1.9758911364017928</v>
      </c>
      <c r="I6">
        <f t="shared" ref="I6:I69" si="0" xml:space="preserve"> 5.8498-37.5793 *B6 + 0.089*C6 -0.0665  *D6
           -0.0389 *E6 -0.0589 *F6 -0.0088 *G6</f>
        <v>2.014273827615372</v>
      </c>
    </row>
    <row r="7" spans="1:9" x14ac:dyDescent="0.25">
      <c r="A7">
        <v>3</v>
      </c>
      <c r="B7">
        <v>8.7871566482356001E-2</v>
      </c>
      <c r="C7">
        <v>1</v>
      </c>
      <c r="D7">
        <v>3</v>
      </c>
      <c r="E7">
        <v>9</v>
      </c>
      <c r="F7">
        <v>1</v>
      </c>
      <c r="G7">
        <v>2.27083996021896</v>
      </c>
      <c r="H7">
        <v>1.9459607035775686</v>
      </c>
      <c r="I7">
        <f t="shared" si="0"/>
        <v>2.0081646500396721</v>
      </c>
    </row>
    <row r="8" spans="1:9" x14ac:dyDescent="0.25">
      <c r="A8">
        <v>4</v>
      </c>
      <c r="B8">
        <v>8.9228810213262594E-2</v>
      </c>
      <c r="C8">
        <v>1</v>
      </c>
      <c r="D8">
        <v>3</v>
      </c>
      <c r="E8">
        <v>10</v>
      </c>
      <c r="F8">
        <v>2</v>
      </c>
      <c r="G8">
        <v>7.0571879291522004</v>
      </c>
      <c r="H8">
        <v>1.9350031514536548</v>
      </c>
      <c r="I8">
        <f t="shared" si="0"/>
        <v>1.8172405185762013</v>
      </c>
    </row>
    <row r="9" spans="1:9" x14ac:dyDescent="0.25">
      <c r="A9">
        <v>5</v>
      </c>
      <c r="B9">
        <v>9.0177165022728406E-2</v>
      </c>
      <c r="C9">
        <v>1</v>
      </c>
      <c r="D9">
        <v>1</v>
      </c>
      <c r="E9">
        <v>8</v>
      </c>
      <c r="F9">
        <v>0</v>
      </c>
      <c r="G9">
        <v>7.4532648478394199</v>
      </c>
      <c r="H9">
        <v>1.9633155113861114</v>
      </c>
      <c r="I9">
        <f t="shared" si="0"/>
        <v>2.1067165318003953</v>
      </c>
    </row>
    <row r="10" spans="1:9" x14ac:dyDescent="0.25">
      <c r="A10">
        <v>6</v>
      </c>
      <c r="B10">
        <v>9.0177165022728406E-2</v>
      </c>
      <c r="C10">
        <v>1</v>
      </c>
      <c r="D10">
        <v>1</v>
      </c>
      <c r="E10">
        <v>10</v>
      </c>
      <c r="F10">
        <v>0</v>
      </c>
      <c r="G10">
        <v>1.4452177746977899</v>
      </c>
      <c r="H10">
        <v>1.9273703630390235</v>
      </c>
      <c r="I10">
        <f t="shared" si="0"/>
        <v>2.0817873460440417</v>
      </c>
    </row>
    <row r="11" spans="1:9" x14ac:dyDescent="0.25">
      <c r="A11">
        <v>7</v>
      </c>
      <c r="B11">
        <v>9.1131215296078302E-2</v>
      </c>
      <c r="C11">
        <v>1</v>
      </c>
      <c r="D11">
        <v>2</v>
      </c>
      <c r="E11">
        <v>10</v>
      </c>
      <c r="F11">
        <v>0</v>
      </c>
      <c r="G11">
        <v>11.942797450658301</v>
      </c>
      <c r="H11">
        <v>1.9513375187959177</v>
      </c>
      <c r="I11">
        <f t="shared" si="0"/>
        <v>1.8870561034582916</v>
      </c>
    </row>
    <row r="12" spans="1:9" x14ac:dyDescent="0.25">
      <c r="A12">
        <v>9</v>
      </c>
      <c r="B12">
        <v>8.7922877927911494E-2</v>
      </c>
      <c r="C12">
        <v>0</v>
      </c>
      <c r="D12">
        <v>3</v>
      </c>
      <c r="E12">
        <v>9</v>
      </c>
      <c r="F12">
        <v>1</v>
      </c>
      <c r="G12">
        <v>7.0571879291522004</v>
      </c>
      <c r="H12">
        <v>1.8943160626844384</v>
      </c>
      <c r="I12">
        <f t="shared" si="0"/>
        <v>1.8751165397070961</v>
      </c>
    </row>
    <row r="13" spans="1:9" x14ac:dyDescent="0.25">
      <c r="A13">
        <v>11</v>
      </c>
      <c r="B13">
        <v>8.9241166744629799E-2</v>
      </c>
      <c r="C13">
        <v>0</v>
      </c>
      <c r="D13">
        <v>3</v>
      </c>
      <c r="E13">
        <v>11</v>
      </c>
      <c r="F13">
        <v>2</v>
      </c>
      <c r="G13">
        <v>8.1846640385133291</v>
      </c>
      <c r="H13">
        <v>1.8779469516291882</v>
      </c>
      <c r="I13">
        <f t="shared" si="0"/>
        <v>1.678954379014616</v>
      </c>
    </row>
    <row r="14" spans="1:9" x14ac:dyDescent="0.25">
      <c r="A14">
        <v>12</v>
      </c>
      <c r="B14">
        <v>9.0163200695442605E-2</v>
      </c>
      <c r="C14">
        <v>0</v>
      </c>
      <c r="D14">
        <v>1</v>
      </c>
      <c r="E14">
        <v>9</v>
      </c>
      <c r="F14">
        <v>0</v>
      </c>
      <c r="G14">
        <v>10.630081361836901</v>
      </c>
      <c r="H14">
        <v>1.8419848045901139</v>
      </c>
      <c r="I14">
        <f t="shared" si="0"/>
        <v>1.9513853161215888</v>
      </c>
    </row>
    <row r="15" spans="1:9" x14ac:dyDescent="0.25">
      <c r="A15">
        <v>13</v>
      </c>
      <c r="B15">
        <v>9.0163200695442605E-2</v>
      </c>
      <c r="C15">
        <v>0</v>
      </c>
      <c r="D15">
        <v>1</v>
      </c>
      <c r="E15">
        <v>11</v>
      </c>
      <c r="F15">
        <v>0</v>
      </c>
      <c r="G15">
        <v>1.9782998082524501</v>
      </c>
      <c r="H15">
        <v>1.8898617212581883</v>
      </c>
      <c r="I15">
        <f t="shared" si="0"/>
        <v>1.9497209937931319</v>
      </c>
    </row>
    <row r="16" spans="1:9" x14ac:dyDescent="0.25">
      <c r="A16">
        <v>14</v>
      </c>
      <c r="B16">
        <v>9.1092182010230796E-2</v>
      </c>
      <c r="C16">
        <v>0</v>
      </c>
      <c r="D16">
        <v>2</v>
      </c>
      <c r="E16">
        <v>11</v>
      </c>
      <c r="F16">
        <v>0</v>
      </c>
      <c r="G16">
        <v>13.3123691148023</v>
      </c>
      <c r="H16">
        <v>1.8325089127062364</v>
      </c>
      <c r="I16">
        <f t="shared" si="0"/>
        <v>1.7485707163726736</v>
      </c>
    </row>
    <row r="17" spans="1:9" x14ac:dyDescent="0.25">
      <c r="A17">
        <v>15</v>
      </c>
      <c r="B17">
        <v>9.0060702018712094E-2</v>
      </c>
      <c r="C17">
        <v>0</v>
      </c>
      <c r="D17">
        <v>2</v>
      </c>
      <c r="E17">
        <v>9</v>
      </c>
      <c r="F17">
        <v>1</v>
      </c>
      <c r="G17">
        <v>8.1846640385133291</v>
      </c>
      <c r="H17">
        <v>1.8796692056320534</v>
      </c>
      <c r="I17">
        <f t="shared" si="0"/>
        <v>1.8513568170892953</v>
      </c>
    </row>
    <row r="18" spans="1:9" x14ac:dyDescent="0.25">
      <c r="A18">
        <v>16</v>
      </c>
      <c r="B18">
        <v>8.8459922317165804E-2</v>
      </c>
      <c r="C18">
        <v>0</v>
      </c>
      <c r="D18">
        <v>3</v>
      </c>
      <c r="E18">
        <v>9</v>
      </c>
      <c r="F18">
        <v>1</v>
      </c>
      <c r="G18">
        <v>9.3765351746031804</v>
      </c>
      <c r="H18">
        <v>1.8656960599160706</v>
      </c>
      <c r="I18">
        <f t="shared" si="0"/>
        <v>1.8345245317300229</v>
      </c>
    </row>
    <row r="19" spans="1:9" x14ac:dyDescent="0.25">
      <c r="A19">
        <v>17</v>
      </c>
      <c r="B19">
        <v>8.8459922317165804E-2</v>
      </c>
      <c r="C19">
        <v>0</v>
      </c>
      <c r="D19">
        <v>3</v>
      </c>
      <c r="E19">
        <v>10</v>
      </c>
      <c r="F19">
        <v>1</v>
      </c>
      <c r="G19">
        <v>4.53715795552454</v>
      </c>
      <c r="H19">
        <v>1.893206753059848</v>
      </c>
      <c r="I19">
        <f t="shared" si="0"/>
        <v>1.8382110512579148</v>
      </c>
    </row>
    <row r="20" spans="1:9" x14ac:dyDescent="0.25">
      <c r="A20">
        <v>18</v>
      </c>
      <c r="B20">
        <v>8.9717509636054196E-2</v>
      </c>
      <c r="C20">
        <v>0</v>
      </c>
      <c r="D20">
        <v>3</v>
      </c>
      <c r="E20">
        <v>11</v>
      </c>
      <c r="F20">
        <v>2</v>
      </c>
      <c r="G20">
        <v>10.630081361836901</v>
      </c>
      <c r="H20">
        <v>1.507855871695831</v>
      </c>
      <c r="I20">
        <f t="shared" si="0"/>
        <v>1.6395340741496636</v>
      </c>
    </row>
    <row r="21" spans="1:9" x14ac:dyDescent="0.25">
      <c r="A21">
        <v>19</v>
      </c>
      <c r="B21">
        <v>9.0590612170613205E-2</v>
      </c>
      <c r="C21">
        <v>0</v>
      </c>
      <c r="D21">
        <v>1</v>
      </c>
      <c r="E21">
        <v>9</v>
      </c>
      <c r="F21">
        <v>0</v>
      </c>
      <c r="G21">
        <v>13.3123691148023</v>
      </c>
      <c r="H21">
        <v>1.8825245379548805</v>
      </c>
      <c r="I21">
        <f t="shared" si="0"/>
        <v>1.9117193598466147</v>
      </c>
    </row>
    <row r="22" spans="1:9" x14ac:dyDescent="0.25">
      <c r="A22">
        <v>21</v>
      </c>
      <c r="B22">
        <v>9.1472904166238503E-2</v>
      </c>
      <c r="C22">
        <v>0</v>
      </c>
      <c r="D22">
        <v>2</v>
      </c>
      <c r="E22">
        <v>11</v>
      </c>
      <c r="F22">
        <v>0</v>
      </c>
      <c r="G22">
        <v>16.213655221494701</v>
      </c>
      <c r="H22">
        <v>1.7634279935629373</v>
      </c>
      <c r="I22">
        <f t="shared" si="0"/>
        <v>1.7087321265165196</v>
      </c>
    </row>
    <row r="23" spans="1:9" x14ac:dyDescent="0.25">
      <c r="A23">
        <v>22</v>
      </c>
      <c r="B23">
        <v>9.1119099306415804E-2</v>
      </c>
      <c r="C23">
        <v>0</v>
      </c>
      <c r="D23">
        <v>3</v>
      </c>
      <c r="E23">
        <v>10</v>
      </c>
      <c r="F23">
        <v>1</v>
      </c>
      <c r="G23">
        <v>10.630081361836901</v>
      </c>
      <c r="H23">
        <v>1.4800069429571505</v>
      </c>
      <c r="I23">
        <f t="shared" si="0"/>
        <v>1.6846633154502437</v>
      </c>
    </row>
    <row r="24" spans="1:9" x14ac:dyDescent="0.25">
      <c r="A24">
        <v>23</v>
      </c>
      <c r="B24">
        <v>8.9561007063577294E-2</v>
      </c>
      <c r="C24">
        <v>0</v>
      </c>
      <c r="D24">
        <v>4</v>
      </c>
      <c r="E24">
        <v>10</v>
      </c>
      <c r="F24">
        <v>1</v>
      </c>
      <c r="G24">
        <v>11.942797450658301</v>
      </c>
      <c r="H24">
        <v>1.7226339225338123</v>
      </c>
      <c r="I24">
        <f t="shared" si="0"/>
        <v>1.6651634296899167</v>
      </c>
    </row>
    <row r="25" spans="1:9" x14ac:dyDescent="0.25">
      <c r="A25">
        <v>24</v>
      </c>
      <c r="B25">
        <v>8.9561007063577294E-2</v>
      </c>
      <c r="C25">
        <v>0</v>
      </c>
      <c r="D25">
        <v>4</v>
      </c>
      <c r="E25">
        <v>11</v>
      </c>
      <c r="F25">
        <v>1</v>
      </c>
      <c r="G25">
        <v>6.3986531645607698</v>
      </c>
      <c r="H25">
        <v>1.8444771757456815</v>
      </c>
      <c r="I25">
        <f t="shared" si="0"/>
        <v>1.6750518994075749</v>
      </c>
    </row>
    <row r="26" spans="1:9" x14ac:dyDescent="0.25">
      <c r="A26">
        <v>25</v>
      </c>
      <c r="B26">
        <v>9.0771012022147393E-2</v>
      </c>
      <c r="C26">
        <v>0</v>
      </c>
      <c r="D26">
        <v>4</v>
      </c>
      <c r="E26">
        <v>12</v>
      </c>
      <c r="F26">
        <v>2</v>
      </c>
      <c r="G26">
        <v>13.3123691148023</v>
      </c>
      <c r="H26">
        <v>1.2148438480476977</v>
      </c>
      <c r="I26">
        <f t="shared" si="0"/>
        <v>1.4709400597058562</v>
      </c>
    </row>
    <row r="27" spans="1:9" x14ac:dyDescent="0.25">
      <c r="A27">
        <v>26</v>
      </c>
      <c r="B27">
        <v>9.1594714430535906E-2</v>
      </c>
      <c r="C27">
        <v>0</v>
      </c>
      <c r="D27">
        <v>2</v>
      </c>
      <c r="E27">
        <v>10</v>
      </c>
      <c r="F27">
        <v>0</v>
      </c>
      <c r="G27">
        <v>16.213655221494701</v>
      </c>
      <c r="H27">
        <v>1.8034571156484138</v>
      </c>
      <c r="I27">
        <f t="shared" si="0"/>
        <v>1.7430545820514085</v>
      </c>
    </row>
    <row r="28" spans="1:9" x14ac:dyDescent="0.25">
      <c r="A28">
        <v>27</v>
      </c>
      <c r="B28">
        <v>9.1594714430535906E-2</v>
      </c>
      <c r="C28">
        <v>0</v>
      </c>
      <c r="D28">
        <v>2</v>
      </c>
      <c r="E28">
        <v>12</v>
      </c>
      <c r="F28">
        <v>0</v>
      </c>
      <c r="G28">
        <v>4.8147208647231903</v>
      </c>
      <c r="H28">
        <v>1.7708520116421442</v>
      </c>
      <c r="I28">
        <f t="shared" si="0"/>
        <v>1.7655652043909977</v>
      </c>
    </row>
    <row r="29" spans="1:9" x14ac:dyDescent="0.25">
      <c r="A29">
        <v>28</v>
      </c>
      <c r="B29">
        <v>9.2429846569772503E-2</v>
      </c>
      <c r="C29">
        <v>0</v>
      </c>
      <c r="D29">
        <v>3</v>
      </c>
      <c r="E29">
        <v>12</v>
      </c>
      <c r="F29">
        <v>0</v>
      </c>
      <c r="G29">
        <v>19.318525864383499</v>
      </c>
      <c r="H29">
        <v>1.7075701760979363</v>
      </c>
      <c r="I29">
        <f t="shared" si="0"/>
        <v>1.540048039193973</v>
      </c>
    </row>
    <row r="30" spans="1:9" x14ac:dyDescent="0.25">
      <c r="A30">
        <v>29</v>
      </c>
      <c r="B30">
        <v>9.1999122701054301E-2</v>
      </c>
      <c r="C30">
        <v>0</v>
      </c>
      <c r="D30">
        <v>3</v>
      </c>
      <c r="E30">
        <v>11</v>
      </c>
      <c r="F30">
        <v>1</v>
      </c>
      <c r="G30">
        <v>20.799181299884101</v>
      </c>
      <c r="H30">
        <v>1.4065401804339552</v>
      </c>
      <c r="I30">
        <f t="shared" si="0"/>
        <v>1.5232045728412897</v>
      </c>
    </row>
    <row r="31" spans="1:9" x14ac:dyDescent="0.25">
      <c r="A31">
        <v>32</v>
      </c>
      <c r="B31">
        <v>9.1648678380553905E-2</v>
      </c>
      <c r="C31">
        <v>0</v>
      </c>
      <c r="D31">
        <v>4</v>
      </c>
      <c r="E31">
        <v>13</v>
      </c>
      <c r="F31">
        <v>2</v>
      </c>
      <c r="G31">
        <v>24.389951065834001</v>
      </c>
      <c r="H31">
        <v>0.67209785793571752</v>
      </c>
      <c r="I31">
        <f t="shared" si="0"/>
        <v>1.3015752511543111</v>
      </c>
    </row>
    <row r="32" spans="1:9" x14ac:dyDescent="0.25">
      <c r="A32">
        <v>33</v>
      </c>
      <c r="B32">
        <v>9.2429846569772503E-2</v>
      </c>
      <c r="C32">
        <v>0</v>
      </c>
      <c r="D32">
        <v>2</v>
      </c>
      <c r="E32">
        <v>11</v>
      </c>
      <c r="F32">
        <v>0</v>
      </c>
      <c r="G32">
        <v>28.167268798285299</v>
      </c>
      <c r="H32">
        <v>1.6748611407378116</v>
      </c>
      <c r="I32">
        <f t="shared" si="0"/>
        <v>1.5675791013756373</v>
      </c>
    </row>
    <row r="33" spans="1:9" x14ac:dyDescent="0.25">
      <c r="A33">
        <v>34</v>
      </c>
      <c r="B33">
        <v>9.2429846569772503E-2</v>
      </c>
      <c r="C33">
        <v>0</v>
      </c>
      <c r="D33">
        <v>2</v>
      </c>
      <c r="E33">
        <v>13</v>
      </c>
      <c r="F33">
        <v>0</v>
      </c>
      <c r="G33">
        <v>12.140023237253599</v>
      </c>
      <c r="H33">
        <v>1.8549130223078556</v>
      </c>
      <c r="I33">
        <f t="shared" si="0"/>
        <v>1.6308188623127162</v>
      </c>
    </row>
    <row r="34" spans="1:9" x14ac:dyDescent="0.25">
      <c r="A34">
        <v>35</v>
      </c>
      <c r="B34">
        <v>9.3224240555875595E-2</v>
      </c>
      <c r="C34">
        <v>0</v>
      </c>
      <c r="D34">
        <v>3</v>
      </c>
      <c r="E34">
        <v>13</v>
      </c>
      <c r="F34">
        <v>0</v>
      </c>
      <c r="G34">
        <v>32.119100366021598</v>
      </c>
      <c r="H34">
        <v>1.2648178230095364</v>
      </c>
      <c r="I34">
        <f t="shared" si="0"/>
        <v>1.3586502136575938</v>
      </c>
    </row>
    <row r="35" spans="1:9" x14ac:dyDescent="0.25">
      <c r="A35">
        <v>36</v>
      </c>
      <c r="B35">
        <v>9.2186117651460495E-2</v>
      </c>
      <c r="C35">
        <v>0</v>
      </c>
      <c r="D35">
        <v>4</v>
      </c>
      <c r="E35">
        <v>12</v>
      </c>
      <c r="F35">
        <v>1</v>
      </c>
      <c r="G35">
        <v>30.122062637855102</v>
      </c>
      <c r="H35">
        <v>1.2741578492636798</v>
      </c>
      <c r="I35">
        <f t="shared" si="0"/>
        <v>1.3287360777273456</v>
      </c>
    </row>
    <row r="36" spans="1:9" x14ac:dyDescent="0.25">
      <c r="A36">
        <v>39</v>
      </c>
      <c r="B36">
        <v>9.3980806256926203E-2</v>
      </c>
      <c r="C36">
        <v>0</v>
      </c>
      <c r="D36">
        <v>2</v>
      </c>
      <c r="E36">
        <v>12</v>
      </c>
      <c r="F36">
        <v>0</v>
      </c>
      <c r="G36">
        <v>36.234862944324199</v>
      </c>
      <c r="H36">
        <v>1.4969296480732148</v>
      </c>
      <c r="I36">
        <f t="shared" si="0"/>
        <v>1.3994002935190399</v>
      </c>
    </row>
    <row r="37" spans="1:9" x14ac:dyDescent="0.25">
      <c r="A37">
        <v>41</v>
      </c>
      <c r="B37">
        <v>9.4702182855602293E-2</v>
      </c>
      <c r="C37">
        <v>0</v>
      </c>
      <c r="D37">
        <v>3</v>
      </c>
      <c r="E37">
        <v>14</v>
      </c>
      <c r="F37">
        <v>0</v>
      </c>
      <c r="G37">
        <v>40.505180391554397</v>
      </c>
      <c r="H37">
        <v>0.93449845124356767</v>
      </c>
      <c r="I37">
        <f t="shared" si="0"/>
        <v>1.1904126723687858</v>
      </c>
    </row>
    <row r="38" spans="1:9" x14ac:dyDescent="0.25">
      <c r="A38">
        <v>42</v>
      </c>
      <c r="B38">
        <v>8.9604319065183194E-2</v>
      </c>
      <c r="C38">
        <v>0</v>
      </c>
      <c r="D38">
        <v>3</v>
      </c>
      <c r="E38">
        <v>12</v>
      </c>
      <c r="F38">
        <v>2</v>
      </c>
      <c r="G38">
        <v>13.1418431650249</v>
      </c>
      <c r="H38">
        <v>1.7199938263676038</v>
      </c>
      <c r="I38">
        <f t="shared" si="0"/>
        <v>1.5827841927015418</v>
      </c>
    </row>
    <row r="39" spans="1:9" x14ac:dyDescent="0.25">
      <c r="A39">
        <v>43</v>
      </c>
      <c r="B39">
        <v>8.8535515985535301E-2</v>
      </c>
      <c r="C39">
        <v>0</v>
      </c>
      <c r="D39">
        <v>3</v>
      </c>
      <c r="E39">
        <v>11</v>
      </c>
      <c r="F39">
        <v>1</v>
      </c>
      <c r="G39">
        <v>6.3068482334910598</v>
      </c>
      <c r="H39">
        <v>1.8678797834583796</v>
      </c>
      <c r="I39">
        <f t="shared" si="0"/>
        <v>1.7808970196700518</v>
      </c>
    </row>
    <row r="40" spans="1:9" x14ac:dyDescent="0.25">
      <c r="A40">
        <v>44</v>
      </c>
      <c r="B40">
        <v>9.0352433377185806E-2</v>
      </c>
      <c r="C40">
        <v>0</v>
      </c>
      <c r="D40">
        <v>1</v>
      </c>
      <c r="E40">
        <v>12</v>
      </c>
      <c r="F40">
        <v>0</v>
      </c>
      <c r="G40">
        <v>4.7123869490748804</v>
      </c>
      <c r="H40">
        <v>1.8446635282402393</v>
      </c>
      <c r="I40">
        <f t="shared" si="0"/>
        <v>1.879649795236862</v>
      </c>
    </row>
    <row r="41" spans="1:9" x14ac:dyDescent="0.25">
      <c r="A41">
        <v>46</v>
      </c>
      <c r="B41">
        <v>8.9340692154776205E-2</v>
      </c>
      <c r="C41">
        <v>0</v>
      </c>
      <c r="D41">
        <v>3</v>
      </c>
      <c r="E41">
        <v>12</v>
      </c>
      <c r="F41">
        <v>2</v>
      </c>
      <c r="G41">
        <v>14.5385999231056</v>
      </c>
      <c r="H41">
        <v>1.5052856741441323</v>
      </c>
      <c r="I41">
        <f t="shared" si="0"/>
        <v>1.5803996479846893</v>
      </c>
    </row>
    <row r="42" spans="1:9" x14ac:dyDescent="0.25">
      <c r="A42">
        <v>47</v>
      </c>
      <c r="B42">
        <v>9.1113918357906998E-2</v>
      </c>
      <c r="C42">
        <v>0</v>
      </c>
      <c r="D42">
        <v>2</v>
      </c>
      <c r="E42">
        <v>12</v>
      </c>
      <c r="F42">
        <v>0</v>
      </c>
      <c r="G42">
        <v>19.033066426361199</v>
      </c>
      <c r="H42">
        <v>1.8230175234460493</v>
      </c>
      <c r="I42">
        <f t="shared" si="0"/>
        <v>1.6585117433007266</v>
      </c>
    </row>
    <row r="43" spans="1:9" x14ac:dyDescent="0.25">
      <c r="A43">
        <v>48</v>
      </c>
      <c r="B43">
        <v>9.0352433377185806E-2</v>
      </c>
      <c r="C43">
        <v>0</v>
      </c>
      <c r="D43">
        <v>1</v>
      </c>
      <c r="E43">
        <v>10</v>
      </c>
      <c r="F43">
        <v>0</v>
      </c>
      <c r="G43">
        <v>15.9872189378809</v>
      </c>
      <c r="H43">
        <v>1.8276277047674334</v>
      </c>
      <c r="I43">
        <f t="shared" si="0"/>
        <v>1.858231273735369</v>
      </c>
    </row>
    <row r="44" spans="1:9" x14ac:dyDescent="0.25">
      <c r="A44">
        <v>49</v>
      </c>
      <c r="B44">
        <v>8.9894317360103698E-2</v>
      </c>
      <c r="C44">
        <v>0</v>
      </c>
      <c r="D44">
        <v>2</v>
      </c>
      <c r="E44">
        <v>10</v>
      </c>
      <c r="F44">
        <v>1</v>
      </c>
      <c r="G44">
        <v>10.5116568559967</v>
      </c>
      <c r="H44">
        <v>1.8908120989551245</v>
      </c>
      <c r="I44">
        <f t="shared" si="0"/>
        <v>1.7982318992966837</v>
      </c>
    </row>
    <row r="45" spans="1:9" x14ac:dyDescent="0.25">
      <c r="A45">
        <v>50</v>
      </c>
      <c r="B45">
        <v>8.8497932952823405E-2</v>
      </c>
      <c r="C45">
        <v>0</v>
      </c>
      <c r="D45">
        <v>3</v>
      </c>
      <c r="E45">
        <v>12</v>
      </c>
      <c r="F45">
        <v>2</v>
      </c>
      <c r="G45">
        <v>9.3765351746031804</v>
      </c>
      <c r="H45">
        <v>1.7949061065168042</v>
      </c>
      <c r="I45">
        <f t="shared" si="0"/>
        <v>1.6574961186494555</v>
      </c>
    </row>
    <row r="46" spans="1:9" x14ac:dyDescent="0.25">
      <c r="A46">
        <v>51</v>
      </c>
      <c r="B46">
        <v>8.7205940578350002E-2</v>
      </c>
      <c r="C46">
        <v>0</v>
      </c>
      <c r="D46">
        <v>3</v>
      </c>
      <c r="E46">
        <v>11</v>
      </c>
      <c r="F46">
        <v>1</v>
      </c>
      <c r="G46">
        <v>3.7083674681646399</v>
      </c>
      <c r="H46">
        <v>1.9108377649926835</v>
      </c>
      <c r="I46">
        <f t="shared" si="0"/>
        <v>1.8537281635041631</v>
      </c>
    </row>
    <row r="47" spans="1:9" x14ac:dyDescent="0.25">
      <c r="A47">
        <v>52</v>
      </c>
      <c r="B47">
        <v>8.9415198899396003E-2</v>
      </c>
      <c r="C47">
        <v>0</v>
      </c>
      <c r="D47">
        <v>1</v>
      </c>
      <c r="E47">
        <v>12</v>
      </c>
      <c r="F47">
        <v>0</v>
      </c>
      <c r="G47">
        <v>2.58485407561537</v>
      </c>
      <c r="H47">
        <v>1.8505849763520315</v>
      </c>
      <c r="I47">
        <f t="shared" si="0"/>
        <v>1.9335927001345123</v>
      </c>
    </row>
    <row r="48" spans="1:9" x14ac:dyDescent="0.25">
      <c r="A48">
        <v>56</v>
      </c>
      <c r="B48">
        <v>8.9415198899396003E-2</v>
      </c>
      <c r="C48">
        <v>0</v>
      </c>
      <c r="D48">
        <v>1</v>
      </c>
      <c r="E48">
        <v>10</v>
      </c>
      <c r="F48">
        <v>0</v>
      </c>
      <c r="G48">
        <v>11.942797450658301</v>
      </c>
      <c r="H48">
        <v>1.8478193472952393</v>
      </c>
      <c r="I48">
        <f t="shared" si="0"/>
        <v>1.929042798434135</v>
      </c>
    </row>
    <row r="49" spans="1:9" x14ac:dyDescent="0.25">
      <c r="A49">
        <v>59</v>
      </c>
      <c r="B49">
        <v>9.2908842342706494E-2</v>
      </c>
      <c r="C49">
        <v>0</v>
      </c>
      <c r="D49">
        <v>4</v>
      </c>
      <c r="E49">
        <v>14</v>
      </c>
      <c r="F49">
        <v>2</v>
      </c>
      <c r="G49">
        <v>34.157102091628502</v>
      </c>
      <c r="H49">
        <v>1.3186892699477459</v>
      </c>
      <c r="I49">
        <f t="shared" si="0"/>
        <v>1.1293682425443992</v>
      </c>
    </row>
    <row r="50" spans="1:9" x14ac:dyDescent="0.25">
      <c r="A50">
        <v>60</v>
      </c>
      <c r="B50">
        <v>8.8929707972230904E-2</v>
      </c>
      <c r="C50">
        <v>0</v>
      </c>
      <c r="D50">
        <v>3</v>
      </c>
      <c r="E50">
        <v>11</v>
      </c>
      <c r="F50">
        <v>2</v>
      </c>
      <c r="G50">
        <v>9.3765351746031804</v>
      </c>
      <c r="H50">
        <v>1.5860243823869757</v>
      </c>
      <c r="I50">
        <f t="shared" si="0"/>
        <v>1.6801703156626351</v>
      </c>
    </row>
    <row r="51" spans="1:9" x14ac:dyDescent="0.25">
      <c r="A51">
        <v>62</v>
      </c>
      <c r="B51">
        <v>8.8908926025623294E-2</v>
      </c>
      <c r="C51">
        <v>1</v>
      </c>
      <c r="D51">
        <v>3</v>
      </c>
      <c r="E51">
        <v>10</v>
      </c>
      <c r="F51">
        <v>2</v>
      </c>
      <c r="G51">
        <v>8.1846640385133291</v>
      </c>
      <c r="H51">
        <v>1.8920946026904804</v>
      </c>
      <c r="I51">
        <f t="shared" si="0"/>
        <v>1.819339752666377</v>
      </c>
    </row>
    <row r="52" spans="1:9" x14ac:dyDescent="0.25">
      <c r="A52">
        <v>63</v>
      </c>
      <c r="B52">
        <v>9.1304284459841803E-2</v>
      </c>
      <c r="C52">
        <v>0</v>
      </c>
      <c r="D52">
        <v>4</v>
      </c>
      <c r="E52">
        <v>13</v>
      </c>
      <c r="F52">
        <v>2</v>
      </c>
      <c r="G52">
        <v>26.256080875014199</v>
      </c>
      <c r="H52">
        <v>1.6115108871266564</v>
      </c>
      <c r="I52">
        <f t="shared" si="0"/>
        <v>1.2980953912981417</v>
      </c>
    </row>
    <row r="53" spans="1:9" x14ac:dyDescent="0.25">
      <c r="A53">
        <v>65</v>
      </c>
      <c r="B53">
        <v>9.0163823533658205E-2</v>
      </c>
      <c r="C53">
        <v>0</v>
      </c>
      <c r="D53">
        <v>3</v>
      </c>
      <c r="E53">
        <v>11</v>
      </c>
      <c r="F53">
        <v>2</v>
      </c>
      <c r="G53">
        <v>10.630081361836901</v>
      </c>
      <c r="H53">
        <v>1.6170003411208989</v>
      </c>
      <c r="I53">
        <f t="shared" si="0"/>
        <v>1.6227619102974336</v>
      </c>
    </row>
    <row r="54" spans="1:9" x14ac:dyDescent="0.25">
      <c r="A54">
        <v>66</v>
      </c>
      <c r="B54">
        <v>8.8929261906884494E-2</v>
      </c>
      <c r="C54">
        <v>0</v>
      </c>
      <c r="D54">
        <v>3</v>
      </c>
      <c r="E54">
        <v>10</v>
      </c>
      <c r="F54">
        <v>1</v>
      </c>
      <c r="G54">
        <v>4.53715795552454</v>
      </c>
      <c r="H54">
        <v>1.7965743332104296</v>
      </c>
      <c r="I54">
        <f t="shared" si="0"/>
        <v>1.8205735980139994</v>
      </c>
    </row>
    <row r="55" spans="1:9" x14ac:dyDescent="0.25">
      <c r="A55">
        <v>67</v>
      </c>
      <c r="B55">
        <v>8.8649845457961104E-2</v>
      </c>
      <c r="C55">
        <v>0</v>
      </c>
      <c r="D55">
        <v>5</v>
      </c>
      <c r="E55">
        <v>8</v>
      </c>
      <c r="F55">
        <v>1</v>
      </c>
      <c r="G55">
        <v>10.630081361836901</v>
      </c>
      <c r="H55">
        <v>1.7259116322950483</v>
      </c>
      <c r="I55">
        <f t="shared" si="0"/>
        <v>1.7222561465974773</v>
      </c>
    </row>
    <row r="56" spans="1:9" x14ac:dyDescent="0.25">
      <c r="A56">
        <v>69</v>
      </c>
      <c r="B56">
        <v>8.6921949117023597E-2</v>
      </c>
      <c r="C56">
        <v>0</v>
      </c>
      <c r="D56">
        <v>3</v>
      </c>
      <c r="E56">
        <v>6</v>
      </c>
      <c r="F56">
        <v>1</v>
      </c>
      <c r="G56">
        <v>2.27083996021896</v>
      </c>
      <c r="H56">
        <v>2.0064660422492318</v>
      </c>
      <c r="I56">
        <f t="shared" si="0"/>
        <v>2.0715506058967077</v>
      </c>
    </row>
    <row r="58" spans="1:9" ht="18.75" x14ac:dyDescent="0.3">
      <c r="D58" s="2" t="s">
        <v>41</v>
      </c>
    </row>
    <row r="61" spans="1:9" s="3" customFormat="1" x14ac:dyDescent="0.25">
      <c r="A61" s="3" t="s">
        <v>30</v>
      </c>
      <c r="B61" s="3" t="s">
        <v>31</v>
      </c>
      <c r="C61" s="3" t="s">
        <v>32</v>
      </c>
      <c r="D61" s="3" t="s">
        <v>33</v>
      </c>
      <c r="E61" s="3" t="s">
        <v>37</v>
      </c>
      <c r="F61" s="3" t="s">
        <v>35</v>
      </c>
      <c r="G61" s="3" t="s">
        <v>36</v>
      </c>
      <c r="H61" s="3" t="s">
        <v>23</v>
      </c>
      <c r="I61" s="3" t="s">
        <v>40</v>
      </c>
    </row>
    <row r="62" spans="1:9" x14ac:dyDescent="0.25">
      <c r="A62">
        <v>10</v>
      </c>
      <c r="B62">
        <v>8.7922877927911494E-2</v>
      </c>
      <c r="C62">
        <v>0</v>
      </c>
      <c r="D62">
        <v>3</v>
      </c>
      <c r="E62">
        <v>10</v>
      </c>
      <c r="F62">
        <v>1</v>
      </c>
      <c r="G62">
        <v>2.9517539036915799</v>
      </c>
      <c r="H62">
        <v>1.9138138523837167</v>
      </c>
      <c r="I62">
        <f t="shared" si="0"/>
        <v>1.8723443591311495</v>
      </c>
    </row>
    <row r="63" spans="1:9" x14ac:dyDescent="0.25">
      <c r="A63">
        <v>20</v>
      </c>
      <c r="B63">
        <v>9.0590612170613205E-2</v>
      </c>
      <c r="C63">
        <v>0</v>
      </c>
      <c r="D63">
        <v>1</v>
      </c>
      <c r="E63">
        <v>11</v>
      </c>
      <c r="F63">
        <v>0</v>
      </c>
      <c r="G63">
        <v>3.26169318432573</v>
      </c>
      <c r="H63">
        <v>1.9180303367848801</v>
      </c>
      <c r="I63">
        <f t="shared" si="0"/>
        <v>1.9223653080348084</v>
      </c>
    </row>
    <row r="64" spans="1:9" x14ac:dyDescent="0.25">
      <c r="A64">
        <v>30</v>
      </c>
      <c r="B64">
        <v>9.0481500386601299E-2</v>
      </c>
      <c r="C64">
        <v>0</v>
      </c>
      <c r="D64">
        <v>4</v>
      </c>
      <c r="E64">
        <v>11</v>
      </c>
      <c r="F64">
        <v>1</v>
      </c>
      <c r="G64">
        <v>22.570430841453799</v>
      </c>
      <c r="H64">
        <v>1.6344772701607315</v>
      </c>
      <c r="I64">
        <f t="shared" si="0"/>
        <v>1.4981487611170001</v>
      </c>
    </row>
    <row r="65" spans="1:9" x14ac:dyDescent="0.25">
      <c r="A65">
        <v>31</v>
      </c>
      <c r="B65">
        <v>9.0481500386601299E-2</v>
      </c>
      <c r="C65">
        <v>0</v>
      </c>
      <c r="D65">
        <v>4</v>
      </c>
      <c r="E65">
        <v>12</v>
      </c>
      <c r="F65">
        <v>1</v>
      </c>
      <c r="G65">
        <v>14.667270849189499</v>
      </c>
      <c r="H65">
        <v>1.8228216453031045</v>
      </c>
      <c r="I65">
        <f t="shared" si="0"/>
        <v>1.5287965690489258</v>
      </c>
    </row>
    <row r="66" spans="1:9" x14ac:dyDescent="0.25">
      <c r="A66">
        <v>38</v>
      </c>
      <c r="B66">
        <v>9.3275572118087902E-2</v>
      </c>
      <c r="C66">
        <v>0</v>
      </c>
      <c r="D66">
        <v>4</v>
      </c>
      <c r="E66">
        <v>14</v>
      </c>
      <c r="F66">
        <v>2</v>
      </c>
      <c r="G66">
        <v>32.119100366021598</v>
      </c>
      <c r="H66">
        <v>0.27875360095282892</v>
      </c>
      <c r="I66">
        <f t="shared" si="0"/>
        <v>1.1335212094817493</v>
      </c>
    </row>
    <row r="67" spans="1:9" x14ac:dyDescent="0.25">
      <c r="A67">
        <v>45</v>
      </c>
      <c r="B67">
        <v>8.8535515985535301E-2</v>
      </c>
      <c r="C67">
        <v>0</v>
      </c>
      <c r="D67">
        <v>3</v>
      </c>
      <c r="E67">
        <v>10</v>
      </c>
      <c r="F67">
        <v>1</v>
      </c>
      <c r="G67">
        <v>11.7988485982859</v>
      </c>
      <c r="H67">
        <v>1.8542452970661185</v>
      </c>
      <c r="I67">
        <f t="shared" si="0"/>
        <v>1.7714674164598572</v>
      </c>
    </row>
    <row r="68" spans="1:9" x14ac:dyDescent="0.25">
      <c r="A68">
        <v>53</v>
      </c>
      <c r="B68">
        <v>8.7205940578350002E-2</v>
      </c>
      <c r="C68">
        <v>0</v>
      </c>
      <c r="D68">
        <v>3</v>
      </c>
      <c r="E68">
        <v>10</v>
      </c>
      <c r="F68">
        <v>1</v>
      </c>
      <c r="G68">
        <v>8.1846640385133291</v>
      </c>
      <c r="H68">
        <v>1.901948465073084</v>
      </c>
      <c r="I68">
        <f t="shared" si="0"/>
        <v>1.8532367536850944</v>
      </c>
    </row>
    <row r="69" spans="1:9" x14ac:dyDescent="0.25">
      <c r="A69">
        <v>54</v>
      </c>
      <c r="B69">
        <v>8.8214599315469905E-2</v>
      </c>
      <c r="C69">
        <v>0</v>
      </c>
      <c r="D69">
        <v>3</v>
      </c>
      <c r="E69">
        <v>12</v>
      </c>
      <c r="F69">
        <v>2</v>
      </c>
      <c r="G69">
        <v>10.630081361836901</v>
      </c>
      <c r="H69">
        <v>1.9294700161774896</v>
      </c>
      <c r="I69">
        <f t="shared" si="0"/>
        <v>1.6571123919599968</v>
      </c>
    </row>
    <row r="70" spans="1:9" x14ac:dyDescent="0.25">
      <c r="A70">
        <v>55</v>
      </c>
      <c r="B70">
        <v>9.0339479447463594E-2</v>
      </c>
      <c r="C70">
        <v>0</v>
      </c>
      <c r="D70">
        <v>2</v>
      </c>
      <c r="E70">
        <v>12</v>
      </c>
      <c r="F70">
        <v>0</v>
      </c>
      <c r="G70">
        <v>14.736652253682401</v>
      </c>
      <c r="H70">
        <v>1.8937617620579434</v>
      </c>
      <c r="I70">
        <f t="shared" ref="I70:I75" si="1" xml:space="preserve"> 5.8498-37.5793 *B70 + 0.089*C70 -0.0665  *D70
           -0.0389 *E70 -0.0589 *F70 -0.0088 *G70</f>
        <v>1.725423060167526</v>
      </c>
    </row>
    <row r="71" spans="1:9" x14ac:dyDescent="0.25">
      <c r="A71">
        <v>57</v>
      </c>
      <c r="B71">
        <v>8.8828953331306706E-2</v>
      </c>
      <c r="C71">
        <v>0</v>
      </c>
      <c r="D71">
        <v>2</v>
      </c>
      <c r="E71">
        <v>10</v>
      </c>
      <c r="F71">
        <v>1</v>
      </c>
      <c r="G71">
        <v>7.0571879291522004</v>
      </c>
      <c r="H71">
        <v>1.8868853589860086</v>
      </c>
      <c r="I71">
        <f t="shared" si="1"/>
        <v>1.8686668603002865</v>
      </c>
    </row>
    <row r="72" spans="1:9" x14ac:dyDescent="0.25">
      <c r="A72">
        <v>58</v>
      </c>
      <c r="B72">
        <v>8.94058099496335E-2</v>
      </c>
      <c r="C72">
        <v>0</v>
      </c>
      <c r="D72">
        <v>3</v>
      </c>
      <c r="E72">
        <v>11</v>
      </c>
      <c r="F72">
        <v>2</v>
      </c>
      <c r="G72">
        <v>11.942797450658301</v>
      </c>
      <c r="H72">
        <v>1.5455545072340648</v>
      </c>
      <c r="I72">
        <f t="shared" si="1"/>
        <v>1.6396956285939446</v>
      </c>
    </row>
    <row r="73" spans="1:9" x14ac:dyDescent="0.25">
      <c r="A73">
        <v>61</v>
      </c>
      <c r="B73">
        <v>9.0440291753683899E-2</v>
      </c>
      <c r="C73">
        <v>0</v>
      </c>
      <c r="D73">
        <v>4</v>
      </c>
      <c r="E73">
        <v>12</v>
      </c>
      <c r="F73">
        <v>2</v>
      </c>
      <c r="G73">
        <v>14.736652253682401</v>
      </c>
      <c r="H73">
        <v>1.4061994236633129</v>
      </c>
      <c r="I73">
        <f t="shared" si="1"/>
        <v>1.4708346042683813</v>
      </c>
    </row>
    <row r="74" spans="1:9" x14ac:dyDescent="0.25">
      <c r="A74">
        <v>64</v>
      </c>
      <c r="B74">
        <v>8.9576049232573604E-2</v>
      </c>
      <c r="C74">
        <v>0</v>
      </c>
      <c r="D74">
        <v>3</v>
      </c>
      <c r="E74">
        <v>8</v>
      </c>
      <c r="F74">
        <v>0</v>
      </c>
      <c r="G74">
        <v>14.181571769150001</v>
      </c>
      <c r="H74">
        <v>1.8041394323353503</v>
      </c>
      <c r="I74">
        <f t="shared" si="1"/>
        <v>1.8480969415058264</v>
      </c>
    </row>
    <row r="75" spans="1:9" x14ac:dyDescent="0.25">
      <c r="A75">
        <v>68</v>
      </c>
      <c r="B75">
        <v>8.6921949117023597E-2</v>
      </c>
      <c r="C75">
        <v>0</v>
      </c>
      <c r="D75">
        <v>4</v>
      </c>
      <c r="E75">
        <v>7</v>
      </c>
      <c r="F75">
        <v>1</v>
      </c>
      <c r="G75">
        <v>5.9970697811621596</v>
      </c>
      <c r="H75">
        <v>1.8267225201689921</v>
      </c>
      <c r="I75">
        <f t="shared" si="1"/>
        <v>1.9333597834724077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workbookViewId="0">
      <selection activeCell="D2" sqref="D2"/>
    </sheetView>
  </sheetViews>
  <sheetFormatPr defaultRowHeight="15" x14ac:dyDescent="0.25"/>
  <sheetData>
    <row r="2" spans="1:9" ht="18.75" x14ac:dyDescent="0.3">
      <c r="D2" s="2" t="s">
        <v>42</v>
      </c>
    </row>
    <row r="4" spans="1:9" s="3" customFormat="1" x14ac:dyDescent="0.25">
      <c r="A4" s="3" t="s">
        <v>30</v>
      </c>
      <c r="B4" s="3" t="s">
        <v>31</v>
      </c>
      <c r="C4" s="3" t="s">
        <v>32</v>
      </c>
      <c r="D4" s="3" t="s">
        <v>33</v>
      </c>
      <c r="E4" s="3" t="s">
        <v>39</v>
      </c>
      <c r="F4" s="3" t="s">
        <v>35</v>
      </c>
      <c r="G4" s="3" t="s">
        <v>36</v>
      </c>
      <c r="H4" s="3" t="s">
        <v>23</v>
      </c>
      <c r="I4" s="3" t="s">
        <v>40</v>
      </c>
    </row>
    <row r="5" spans="1:9" x14ac:dyDescent="0.25">
      <c r="A5">
        <v>1</v>
      </c>
      <c r="B5">
        <v>8.9590050573722005E-2</v>
      </c>
      <c r="C5">
        <v>1</v>
      </c>
      <c r="D5">
        <v>2</v>
      </c>
      <c r="E5">
        <v>0.66666666666666696</v>
      </c>
      <c r="F5">
        <v>1</v>
      </c>
      <c r="G5">
        <v>5.0075486685259403</v>
      </c>
      <c r="H5">
        <v>2.0591846176313711</v>
      </c>
      <c r="I5">
        <f xml:space="preserve"> 4.8524 -36.9655 *B5 + 0.1032*C5-0.0606*D5 +  1.0446 *E5
        -0.0626 *F5-0.0075  *G5</f>
        <v>2.1189023705031351</v>
      </c>
    </row>
    <row r="6" spans="1:9" x14ac:dyDescent="0.25">
      <c r="A6">
        <v>2</v>
      </c>
      <c r="B6">
        <v>8.7871566482356001E-2</v>
      </c>
      <c r="C6">
        <v>1</v>
      </c>
      <c r="D6">
        <v>3</v>
      </c>
      <c r="E6">
        <v>0.5</v>
      </c>
      <c r="F6">
        <v>1</v>
      </c>
      <c r="G6">
        <v>5.9970697811621596</v>
      </c>
      <c r="H6">
        <v>1.9758911364017928</v>
      </c>
      <c r="I6">
        <f t="shared" ref="I6:I69" si="0" xml:space="preserve"> 4.8524 -36.9655 *B6 + 0.1032*C6-0.0606*D6 +  1.0446 *E6
        -0.0626 *F6-0.0075  *G6</f>
        <v>1.9403055858377536</v>
      </c>
    </row>
    <row r="7" spans="1:9" x14ac:dyDescent="0.25">
      <c r="A7">
        <v>3</v>
      </c>
      <c r="B7">
        <v>8.7871566482356001E-2</v>
      </c>
      <c r="C7">
        <v>1</v>
      </c>
      <c r="D7">
        <v>3</v>
      </c>
      <c r="E7">
        <v>0.5</v>
      </c>
      <c r="F7">
        <v>1</v>
      </c>
      <c r="G7">
        <v>2.27083996021896</v>
      </c>
      <c r="H7">
        <v>1.9459607035775686</v>
      </c>
      <c r="I7">
        <f t="shared" si="0"/>
        <v>1.9682523094948277</v>
      </c>
    </row>
    <row r="8" spans="1:9" x14ac:dyDescent="0.25">
      <c r="A8">
        <v>4</v>
      </c>
      <c r="B8">
        <v>8.9228810213262594E-2</v>
      </c>
      <c r="C8">
        <v>1</v>
      </c>
      <c r="D8">
        <v>3</v>
      </c>
      <c r="E8">
        <v>0.5</v>
      </c>
      <c r="F8">
        <v>2</v>
      </c>
      <c r="G8">
        <v>7.0571879291522004</v>
      </c>
      <c r="H8">
        <v>1.9350031514536548</v>
      </c>
      <c r="I8">
        <f t="shared" si="0"/>
        <v>1.8195835065930002</v>
      </c>
    </row>
    <row r="9" spans="1:9" x14ac:dyDescent="0.25">
      <c r="A9">
        <v>5</v>
      </c>
      <c r="B9">
        <v>9.0177165022728406E-2</v>
      </c>
      <c r="C9">
        <v>1</v>
      </c>
      <c r="D9">
        <v>1</v>
      </c>
      <c r="E9">
        <v>0.5</v>
      </c>
      <c r="F9">
        <v>0</v>
      </c>
      <c r="G9">
        <v>7.4532648478394199</v>
      </c>
      <c r="H9">
        <v>1.9633155113861114</v>
      </c>
      <c r="I9">
        <f t="shared" si="0"/>
        <v>2.0279565199935381</v>
      </c>
    </row>
    <row r="10" spans="1:9" x14ac:dyDescent="0.25">
      <c r="A10">
        <v>6</v>
      </c>
      <c r="B10">
        <v>9.0177165022728406E-2</v>
      </c>
      <c r="C10">
        <v>1</v>
      </c>
      <c r="D10">
        <v>1</v>
      </c>
      <c r="E10">
        <v>0.5</v>
      </c>
      <c r="F10">
        <v>0</v>
      </c>
      <c r="G10">
        <v>1.4452177746977899</v>
      </c>
      <c r="H10">
        <v>1.9273703630390235</v>
      </c>
      <c r="I10">
        <f t="shared" si="0"/>
        <v>2.0730168730421004</v>
      </c>
    </row>
    <row r="11" spans="1:9" x14ac:dyDescent="0.25">
      <c r="A11">
        <v>7</v>
      </c>
      <c r="B11">
        <v>9.1131215296078302E-2</v>
      </c>
      <c r="C11">
        <v>1</v>
      </c>
      <c r="D11">
        <v>2</v>
      </c>
      <c r="E11">
        <v>0.5</v>
      </c>
      <c r="F11">
        <v>0</v>
      </c>
      <c r="G11">
        <v>11.942797450658301</v>
      </c>
      <c r="H11">
        <v>1.9513375187959177</v>
      </c>
      <c r="I11">
        <f t="shared" si="0"/>
        <v>1.8984180800928807</v>
      </c>
    </row>
    <row r="12" spans="1:9" x14ac:dyDescent="0.25">
      <c r="A12">
        <v>9</v>
      </c>
      <c r="B12">
        <v>8.7922877927911494E-2</v>
      </c>
      <c r="C12">
        <v>0</v>
      </c>
      <c r="D12">
        <v>3</v>
      </c>
      <c r="E12">
        <v>0.5</v>
      </c>
      <c r="F12">
        <v>1</v>
      </c>
      <c r="G12">
        <v>7.0571879291522004</v>
      </c>
      <c r="H12">
        <v>1.8943160626844384</v>
      </c>
      <c r="I12">
        <f t="shared" si="0"/>
        <v>1.8272579464871463</v>
      </c>
    </row>
    <row r="13" spans="1:9" x14ac:dyDescent="0.25">
      <c r="A13">
        <v>11</v>
      </c>
      <c r="B13">
        <v>8.9241166744629799E-2</v>
      </c>
      <c r="C13">
        <v>0</v>
      </c>
      <c r="D13">
        <v>3</v>
      </c>
      <c r="E13">
        <v>0.5</v>
      </c>
      <c r="F13">
        <v>2</v>
      </c>
      <c r="G13">
        <v>8.1846640385133291</v>
      </c>
      <c r="H13">
        <v>1.8779469516291882</v>
      </c>
      <c r="I13">
        <f t="shared" si="0"/>
        <v>1.7074706704125377</v>
      </c>
    </row>
    <row r="14" spans="1:9" x14ac:dyDescent="0.25">
      <c r="A14">
        <v>12</v>
      </c>
      <c r="B14">
        <v>9.0163200695442605E-2</v>
      </c>
      <c r="C14">
        <v>0</v>
      </c>
      <c r="D14">
        <v>1</v>
      </c>
      <c r="E14">
        <v>0.5</v>
      </c>
      <c r="F14">
        <v>0</v>
      </c>
      <c r="G14">
        <v>10.630081361836901</v>
      </c>
      <c r="H14">
        <v>1.8419848045901139</v>
      </c>
      <c r="I14">
        <f t="shared" si="0"/>
        <v>1.9014465944788399</v>
      </c>
    </row>
    <row r="15" spans="1:9" x14ac:dyDescent="0.25">
      <c r="A15">
        <v>13</v>
      </c>
      <c r="B15">
        <v>9.0163200695442605E-2</v>
      </c>
      <c r="C15">
        <v>0</v>
      </c>
      <c r="D15">
        <v>1</v>
      </c>
      <c r="E15">
        <v>0.5</v>
      </c>
      <c r="F15">
        <v>0</v>
      </c>
      <c r="G15">
        <v>1.9782998082524501</v>
      </c>
      <c r="H15">
        <v>1.8898617212581883</v>
      </c>
      <c r="I15">
        <f t="shared" si="0"/>
        <v>1.9663349561307233</v>
      </c>
    </row>
    <row r="16" spans="1:9" x14ac:dyDescent="0.25">
      <c r="A16">
        <v>14</v>
      </c>
      <c r="B16">
        <v>9.1092182010230796E-2</v>
      </c>
      <c r="C16">
        <v>0</v>
      </c>
      <c r="D16">
        <v>2</v>
      </c>
      <c r="E16">
        <v>0.5</v>
      </c>
      <c r="F16">
        <v>0</v>
      </c>
      <c r="G16">
        <v>13.3123691148023</v>
      </c>
      <c r="H16">
        <v>1.8325089127062364</v>
      </c>
      <c r="I16">
        <f t="shared" si="0"/>
        <v>1.7863891775397969</v>
      </c>
    </row>
    <row r="17" spans="1:9" x14ac:dyDescent="0.25">
      <c r="A17">
        <v>15</v>
      </c>
      <c r="B17">
        <v>9.0060702018712094E-2</v>
      </c>
      <c r="C17">
        <v>0</v>
      </c>
      <c r="D17">
        <v>2</v>
      </c>
      <c r="E17">
        <v>0.5</v>
      </c>
      <c r="F17">
        <v>1</v>
      </c>
      <c r="G17">
        <v>8.1846640385133291</v>
      </c>
      <c r="H17">
        <v>1.8796692056320534</v>
      </c>
      <c r="I17">
        <f t="shared" si="0"/>
        <v>1.8003761392384485</v>
      </c>
    </row>
    <row r="18" spans="1:9" x14ac:dyDescent="0.25">
      <c r="A18">
        <v>16</v>
      </c>
      <c r="B18">
        <v>8.8459922317165804E-2</v>
      </c>
      <c r="C18">
        <v>0</v>
      </c>
      <c r="D18">
        <v>3</v>
      </c>
      <c r="E18">
        <v>0.5</v>
      </c>
      <c r="F18">
        <v>1</v>
      </c>
      <c r="G18">
        <v>9.3765351746031804</v>
      </c>
      <c r="H18">
        <v>1.8656960599160706</v>
      </c>
      <c r="I18">
        <f t="shared" si="0"/>
        <v>1.7900107277752841</v>
      </c>
    </row>
    <row r="19" spans="1:9" x14ac:dyDescent="0.25">
      <c r="A19">
        <v>17</v>
      </c>
      <c r="B19">
        <v>8.8459922317165804E-2</v>
      </c>
      <c r="C19">
        <v>0</v>
      </c>
      <c r="D19">
        <v>3</v>
      </c>
      <c r="E19">
        <v>0.5</v>
      </c>
      <c r="F19">
        <v>1</v>
      </c>
      <c r="G19">
        <v>4.53715795552454</v>
      </c>
      <c r="H19">
        <v>1.893206753059848</v>
      </c>
      <c r="I19">
        <f t="shared" si="0"/>
        <v>1.8263060569183738</v>
      </c>
    </row>
    <row r="20" spans="1:9" x14ac:dyDescent="0.25">
      <c r="A20">
        <v>18</v>
      </c>
      <c r="B20">
        <v>8.9717509636054196E-2</v>
      </c>
      <c r="C20">
        <v>0</v>
      </c>
      <c r="D20">
        <v>3</v>
      </c>
      <c r="E20">
        <v>0.5</v>
      </c>
      <c r="F20">
        <v>2</v>
      </c>
      <c r="G20">
        <v>10.630081361836901</v>
      </c>
      <c r="H20">
        <v>1.507855871695831</v>
      </c>
      <c r="I20">
        <f t="shared" si="0"/>
        <v>1.6715217873346622</v>
      </c>
    </row>
    <row r="21" spans="1:9" x14ac:dyDescent="0.25">
      <c r="A21">
        <v>19</v>
      </c>
      <c r="B21">
        <v>9.0590612170613205E-2</v>
      </c>
      <c r="C21">
        <v>0</v>
      </c>
      <c r="D21">
        <v>1</v>
      </c>
      <c r="E21">
        <v>0.5</v>
      </c>
      <c r="F21">
        <v>0</v>
      </c>
      <c r="G21">
        <v>13.3123691148023</v>
      </c>
      <c r="H21">
        <v>1.8825245379548805</v>
      </c>
      <c r="I21">
        <f t="shared" si="0"/>
        <v>1.8655299574461806</v>
      </c>
    </row>
    <row r="22" spans="1:9" x14ac:dyDescent="0.25">
      <c r="A22">
        <v>21</v>
      </c>
      <c r="B22">
        <v>9.1472904166238503E-2</v>
      </c>
      <c r="C22">
        <v>0</v>
      </c>
      <c r="D22">
        <v>2</v>
      </c>
      <c r="E22">
        <v>0.5</v>
      </c>
      <c r="F22">
        <v>0</v>
      </c>
      <c r="G22">
        <v>16.213655221494701</v>
      </c>
      <c r="H22">
        <v>1.7634279935629373</v>
      </c>
      <c r="I22">
        <f t="shared" si="0"/>
        <v>1.7505559468817007</v>
      </c>
    </row>
    <row r="23" spans="1:9" x14ac:dyDescent="0.25">
      <c r="A23">
        <v>22</v>
      </c>
      <c r="B23">
        <v>9.1119099306415804E-2</v>
      </c>
      <c r="C23">
        <v>0</v>
      </c>
      <c r="D23">
        <v>3</v>
      </c>
      <c r="E23">
        <v>0.5</v>
      </c>
      <c r="F23">
        <v>1</v>
      </c>
      <c r="G23">
        <v>10.630081361836901</v>
      </c>
      <c r="H23">
        <v>1.4800069429571505</v>
      </c>
      <c r="I23">
        <f t="shared" si="0"/>
        <v>1.6823113243749102</v>
      </c>
    </row>
    <row r="24" spans="1:9" x14ac:dyDescent="0.25">
      <c r="A24">
        <v>23</v>
      </c>
      <c r="B24">
        <v>8.9561007063577294E-2</v>
      </c>
      <c r="C24">
        <v>0</v>
      </c>
      <c r="D24">
        <v>4</v>
      </c>
      <c r="E24">
        <v>0.5</v>
      </c>
      <c r="F24">
        <v>1</v>
      </c>
      <c r="G24">
        <v>11.942797450658301</v>
      </c>
      <c r="H24">
        <v>1.7226339225338123</v>
      </c>
      <c r="I24">
        <f t="shared" si="0"/>
        <v>1.6694616125113968</v>
      </c>
    </row>
    <row r="25" spans="1:9" x14ac:dyDescent="0.25">
      <c r="A25">
        <v>24</v>
      </c>
      <c r="B25">
        <v>8.9561007063577294E-2</v>
      </c>
      <c r="C25">
        <v>0</v>
      </c>
      <c r="D25">
        <v>4</v>
      </c>
      <c r="E25">
        <v>0.5</v>
      </c>
      <c r="F25">
        <v>1</v>
      </c>
      <c r="G25">
        <v>6.3986531645607698</v>
      </c>
      <c r="H25">
        <v>1.8444771757456815</v>
      </c>
      <c r="I25">
        <f t="shared" si="0"/>
        <v>1.7110426946571282</v>
      </c>
    </row>
    <row r="26" spans="1:9" x14ac:dyDescent="0.25">
      <c r="A26">
        <v>25</v>
      </c>
      <c r="B26">
        <v>9.0771012022147393E-2</v>
      </c>
      <c r="C26">
        <v>0</v>
      </c>
      <c r="D26">
        <v>4</v>
      </c>
      <c r="E26">
        <v>0.5</v>
      </c>
      <c r="F26">
        <v>2</v>
      </c>
      <c r="G26">
        <v>13.3123691148023</v>
      </c>
      <c r="H26">
        <v>1.2148438480476977</v>
      </c>
      <c r="I26">
        <f t="shared" si="0"/>
        <v>1.5518613867342936</v>
      </c>
    </row>
    <row r="27" spans="1:9" x14ac:dyDescent="0.25">
      <c r="A27">
        <v>26</v>
      </c>
      <c r="B27">
        <v>9.1594714430535906E-2</v>
      </c>
      <c r="C27">
        <v>0</v>
      </c>
      <c r="D27">
        <v>2</v>
      </c>
      <c r="E27">
        <v>0.5</v>
      </c>
      <c r="F27">
        <v>0</v>
      </c>
      <c r="G27">
        <v>16.213655221494701</v>
      </c>
      <c r="H27">
        <v>1.8034571156484138</v>
      </c>
      <c r="I27">
        <f t="shared" si="0"/>
        <v>1.7460531695568153</v>
      </c>
    </row>
    <row r="28" spans="1:9" x14ac:dyDescent="0.25">
      <c r="A28">
        <v>27</v>
      </c>
      <c r="B28">
        <v>9.1594714430535906E-2</v>
      </c>
      <c r="C28">
        <v>0</v>
      </c>
      <c r="D28">
        <v>2</v>
      </c>
      <c r="E28">
        <v>0.5</v>
      </c>
      <c r="F28">
        <v>0</v>
      </c>
      <c r="G28">
        <v>4.8147208647231903</v>
      </c>
      <c r="H28">
        <v>1.7708520116421442</v>
      </c>
      <c r="I28">
        <f t="shared" si="0"/>
        <v>1.8315451772326017</v>
      </c>
    </row>
    <row r="29" spans="1:9" x14ac:dyDescent="0.25">
      <c r="A29">
        <v>28</v>
      </c>
      <c r="B29">
        <v>9.2429846569772503E-2</v>
      </c>
      <c r="C29">
        <v>0</v>
      </c>
      <c r="D29">
        <v>3</v>
      </c>
      <c r="E29">
        <v>0.5</v>
      </c>
      <c r="F29">
        <v>0</v>
      </c>
      <c r="G29">
        <v>19.318525864383499</v>
      </c>
      <c r="H29">
        <v>1.7075701760979363</v>
      </c>
      <c r="I29">
        <f t="shared" si="0"/>
        <v>1.6312955626421988</v>
      </c>
    </row>
    <row r="30" spans="1:9" x14ac:dyDescent="0.25">
      <c r="A30">
        <v>29</v>
      </c>
      <c r="B30">
        <v>9.1999122701054301E-2</v>
      </c>
      <c r="C30">
        <v>0</v>
      </c>
      <c r="D30">
        <v>3</v>
      </c>
      <c r="E30">
        <v>0.33333333333333298</v>
      </c>
      <c r="F30">
        <v>1</v>
      </c>
      <c r="G30">
        <v>20.799181299884101</v>
      </c>
      <c r="H30">
        <v>1.4065401804339552</v>
      </c>
      <c r="I30">
        <f t="shared" si="0"/>
        <v>1.3994125700450464</v>
      </c>
    </row>
    <row r="31" spans="1:9" x14ac:dyDescent="0.25">
      <c r="A31">
        <v>32</v>
      </c>
      <c r="B31">
        <v>9.1648678380553905E-2</v>
      </c>
      <c r="C31">
        <v>0</v>
      </c>
      <c r="D31">
        <v>4</v>
      </c>
      <c r="E31">
        <v>0.33333333333333298</v>
      </c>
      <c r="F31">
        <v>2</v>
      </c>
      <c r="G31">
        <v>24.389951065834001</v>
      </c>
      <c r="H31">
        <v>0.67209785793571752</v>
      </c>
      <c r="I31">
        <f t="shared" si="0"/>
        <v>1.2622361463298797</v>
      </c>
    </row>
    <row r="32" spans="1:9" x14ac:dyDescent="0.25">
      <c r="A32">
        <v>33</v>
      </c>
      <c r="B32">
        <v>9.2429846569772503E-2</v>
      </c>
      <c r="C32">
        <v>0</v>
      </c>
      <c r="D32">
        <v>2</v>
      </c>
      <c r="E32">
        <v>0.33333333333333298</v>
      </c>
      <c r="F32">
        <v>0</v>
      </c>
      <c r="G32">
        <v>28.167268798285299</v>
      </c>
      <c r="H32">
        <v>1.6748611407378116</v>
      </c>
      <c r="I32">
        <f t="shared" si="0"/>
        <v>1.4514299906379349</v>
      </c>
    </row>
    <row r="33" spans="1:9" x14ac:dyDescent="0.25">
      <c r="A33">
        <v>34</v>
      </c>
      <c r="B33">
        <v>9.2429846569772503E-2</v>
      </c>
      <c r="C33">
        <v>0</v>
      </c>
      <c r="D33">
        <v>2</v>
      </c>
      <c r="E33">
        <v>0.5</v>
      </c>
      <c r="F33">
        <v>0</v>
      </c>
      <c r="G33">
        <v>12.140023237253599</v>
      </c>
      <c r="H33">
        <v>1.8549130223078556</v>
      </c>
      <c r="I33">
        <f t="shared" si="0"/>
        <v>1.7457343323456729</v>
      </c>
    </row>
    <row r="34" spans="1:9" x14ac:dyDescent="0.25">
      <c r="A34">
        <v>35</v>
      </c>
      <c r="B34">
        <v>9.3224240555875595E-2</v>
      </c>
      <c r="C34">
        <v>0</v>
      </c>
      <c r="D34">
        <v>3</v>
      </c>
      <c r="E34">
        <v>0.33333333333333298</v>
      </c>
      <c r="F34">
        <v>0</v>
      </c>
      <c r="G34">
        <v>32.119100366021598</v>
      </c>
      <c r="H34">
        <v>1.2648178230095364</v>
      </c>
      <c r="I34">
        <f t="shared" si="0"/>
        <v>1.3318260829866186</v>
      </c>
    </row>
    <row r="35" spans="1:9" x14ac:dyDescent="0.25">
      <c r="A35">
        <v>36</v>
      </c>
      <c r="B35">
        <v>9.2186117651460495E-2</v>
      </c>
      <c r="C35">
        <v>0</v>
      </c>
      <c r="D35">
        <v>4</v>
      </c>
      <c r="E35">
        <v>0.33333333333333298</v>
      </c>
      <c r="F35">
        <v>1</v>
      </c>
      <c r="G35">
        <v>30.122062637855102</v>
      </c>
      <c r="H35">
        <v>1.2741578492636798</v>
      </c>
      <c r="I35">
        <f t="shared" si="0"/>
        <v>1.2619785981710239</v>
      </c>
    </row>
    <row r="36" spans="1:9" x14ac:dyDescent="0.25">
      <c r="A36">
        <v>39</v>
      </c>
      <c r="B36">
        <v>9.3980806256926203E-2</v>
      </c>
      <c r="C36">
        <v>0</v>
      </c>
      <c r="D36">
        <v>2</v>
      </c>
      <c r="E36">
        <v>0.33333333333333298</v>
      </c>
      <c r="F36">
        <v>0</v>
      </c>
      <c r="G36">
        <v>36.234862944324199</v>
      </c>
      <c r="H36">
        <v>1.4969296480732148</v>
      </c>
      <c r="I36">
        <f t="shared" si="0"/>
        <v>1.3335910342271629</v>
      </c>
    </row>
    <row r="37" spans="1:9" x14ac:dyDescent="0.25">
      <c r="A37">
        <v>41</v>
      </c>
      <c r="B37">
        <v>9.4702182855602293E-2</v>
      </c>
      <c r="C37">
        <v>0</v>
      </c>
      <c r="D37">
        <v>3</v>
      </c>
      <c r="E37">
        <v>0.33333333333333298</v>
      </c>
      <c r="F37">
        <v>0</v>
      </c>
      <c r="G37">
        <v>40.505180391554397</v>
      </c>
      <c r="H37">
        <v>0.93449845124356767</v>
      </c>
      <c r="I37">
        <f t="shared" si="0"/>
        <v>1.2142976067145757</v>
      </c>
    </row>
    <row r="38" spans="1:9" x14ac:dyDescent="0.25">
      <c r="A38">
        <v>42</v>
      </c>
      <c r="B38">
        <v>8.9604319065183194E-2</v>
      </c>
      <c r="C38">
        <v>0</v>
      </c>
      <c r="D38">
        <v>3</v>
      </c>
      <c r="E38">
        <v>0.5</v>
      </c>
      <c r="F38">
        <v>2</v>
      </c>
      <c r="G38">
        <v>13.1418431650249</v>
      </c>
      <c r="H38">
        <v>1.7199938263676038</v>
      </c>
      <c r="I38">
        <f t="shared" si="0"/>
        <v>1.6568677198582844</v>
      </c>
    </row>
    <row r="39" spans="1:9" x14ac:dyDescent="0.25">
      <c r="A39">
        <v>43</v>
      </c>
      <c r="B39">
        <v>8.8535515985535301E-2</v>
      </c>
      <c r="C39">
        <v>0</v>
      </c>
      <c r="D39">
        <v>3</v>
      </c>
      <c r="E39">
        <v>0.5</v>
      </c>
      <c r="F39">
        <v>1</v>
      </c>
      <c r="G39">
        <v>6.3068482334910598</v>
      </c>
      <c r="H39">
        <v>1.8678797834583796</v>
      </c>
      <c r="I39">
        <f t="shared" si="0"/>
        <v>1.8102390220855122</v>
      </c>
    </row>
    <row r="40" spans="1:9" x14ac:dyDescent="0.25">
      <c r="A40">
        <v>44</v>
      </c>
      <c r="B40">
        <v>9.0352433377185806E-2</v>
      </c>
      <c r="C40">
        <v>0</v>
      </c>
      <c r="D40">
        <v>1</v>
      </c>
      <c r="E40">
        <v>0.5</v>
      </c>
      <c r="F40">
        <v>0</v>
      </c>
      <c r="G40">
        <v>4.7123869490748804</v>
      </c>
      <c r="H40">
        <v>1.8446635282402393</v>
      </c>
      <c r="I40">
        <f t="shared" si="0"/>
        <v>1.9388342218775767</v>
      </c>
    </row>
    <row r="41" spans="1:9" x14ac:dyDescent="0.25">
      <c r="A41">
        <v>46</v>
      </c>
      <c r="B41">
        <v>8.9340692154776205E-2</v>
      </c>
      <c r="C41">
        <v>0</v>
      </c>
      <c r="D41">
        <v>3</v>
      </c>
      <c r="E41">
        <v>0.5</v>
      </c>
      <c r="F41">
        <v>2</v>
      </c>
      <c r="G41">
        <v>14.5385999231056</v>
      </c>
      <c r="H41">
        <v>1.5052856741441323</v>
      </c>
      <c r="I41">
        <f t="shared" si="0"/>
        <v>1.6561371447293285</v>
      </c>
    </row>
    <row r="42" spans="1:9" x14ac:dyDescent="0.25">
      <c r="A42">
        <v>47</v>
      </c>
      <c r="B42">
        <v>9.1113918357906998E-2</v>
      </c>
      <c r="C42">
        <v>0</v>
      </c>
      <c r="D42">
        <v>2</v>
      </c>
      <c r="E42">
        <v>0.5</v>
      </c>
      <c r="F42">
        <v>0</v>
      </c>
      <c r="G42">
        <v>19.033066426361199</v>
      </c>
      <c r="H42">
        <v>1.8230175234460493</v>
      </c>
      <c r="I42">
        <f t="shared" si="0"/>
        <v>1.7426804527430804</v>
      </c>
    </row>
    <row r="43" spans="1:9" x14ac:dyDescent="0.25">
      <c r="A43">
        <v>48</v>
      </c>
      <c r="B43">
        <v>9.0352433377185806E-2</v>
      </c>
      <c r="C43">
        <v>0</v>
      </c>
      <c r="D43">
        <v>1</v>
      </c>
      <c r="E43">
        <v>0.5</v>
      </c>
      <c r="F43">
        <v>0</v>
      </c>
      <c r="G43">
        <v>15.9872189378809</v>
      </c>
      <c r="H43">
        <v>1.8276277047674334</v>
      </c>
      <c r="I43">
        <f t="shared" si="0"/>
        <v>1.8542729819615316</v>
      </c>
    </row>
    <row r="44" spans="1:9" x14ac:dyDescent="0.25">
      <c r="A44">
        <v>49</v>
      </c>
      <c r="B44">
        <v>8.9894317360103698E-2</v>
      </c>
      <c r="C44">
        <v>0</v>
      </c>
      <c r="D44">
        <v>2</v>
      </c>
      <c r="E44">
        <v>0.5</v>
      </c>
      <c r="F44">
        <v>1</v>
      </c>
      <c r="G44">
        <v>10.5116568559967</v>
      </c>
      <c r="H44">
        <v>1.8908120989551245</v>
      </c>
      <c r="I44">
        <f t="shared" si="0"/>
        <v>1.789074185205112</v>
      </c>
    </row>
    <row r="45" spans="1:9" x14ac:dyDescent="0.25">
      <c r="A45">
        <v>50</v>
      </c>
      <c r="B45">
        <v>8.8497932952823405E-2</v>
      </c>
      <c r="C45">
        <v>0</v>
      </c>
      <c r="D45">
        <v>3</v>
      </c>
      <c r="E45">
        <v>0.5</v>
      </c>
      <c r="F45">
        <v>2</v>
      </c>
      <c r="G45">
        <v>9.3765351746031804</v>
      </c>
      <c r="H45">
        <v>1.7949061065168042</v>
      </c>
      <c r="I45">
        <f t="shared" si="0"/>
        <v>1.7260056456228832</v>
      </c>
    </row>
    <row r="46" spans="1:9" x14ac:dyDescent="0.25">
      <c r="A46">
        <v>51</v>
      </c>
      <c r="B46">
        <v>8.7205940578350002E-2</v>
      </c>
      <c r="C46">
        <v>0</v>
      </c>
      <c r="D46">
        <v>3</v>
      </c>
      <c r="E46">
        <v>0.5</v>
      </c>
      <c r="F46">
        <v>1</v>
      </c>
      <c r="G46">
        <v>3.7083674681646399</v>
      </c>
      <c r="H46">
        <v>1.9108377649926835</v>
      </c>
      <c r="I46">
        <f t="shared" si="0"/>
        <v>1.8788760475397683</v>
      </c>
    </row>
    <row r="47" spans="1:9" x14ac:dyDescent="0.25">
      <c r="A47">
        <v>52</v>
      </c>
      <c r="B47">
        <v>8.9415198899396003E-2</v>
      </c>
      <c r="C47">
        <v>0</v>
      </c>
      <c r="D47">
        <v>1</v>
      </c>
      <c r="E47">
        <v>0.5</v>
      </c>
      <c r="F47">
        <v>0</v>
      </c>
      <c r="G47">
        <v>2.58485407561537</v>
      </c>
      <c r="H47">
        <v>1.8505849763520315</v>
      </c>
      <c r="I47">
        <f t="shared" si="0"/>
        <v>1.9894360595172622</v>
      </c>
    </row>
    <row r="48" spans="1:9" x14ac:dyDescent="0.25">
      <c r="A48">
        <v>56</v>
      </c>
      <c r="B48">
        <v>8.9415198899396003E-2</v>
      </c>
      <c r="C48">
        <v>0</v>
      </c>
      <c r="D48">
        <v>1</v>
      </c>
      <c r="E48">
        <v>0.5</v>
      </c>
      <c r="F48">
        <v>0</v>
      </c>
      <c r="G48">
        <v>11.942797450658301</v>
      </c>
      <c r="H48">
        <v>1.8478193472952393</v>
      </c>
      <c r="I48">
        <f t="shared" si="0"/>
        <v>1.9192514842044404</v>
      </c>
    </row>
    <row r="49" spans="1:9" x14ac:dyDescent="0.25">
      <c r="A49">
        <v>59</v>
      </c>
      <c r="B49">
        <v>9.2908842342706494E-2</v>
      </c>
      <c r="C49">
        <v>0</v>
      </c>
      <c r="D49">
        <v>4</v>
      </c>
      <c r="E49">
        <v>0.33333333333333298</v>
      </c>
      <c r="F49">
        <v>2</v>
      </c>
      <c r="G49">
        <v>34.157102091628502</v>
      </c>
      <c r="H49">
        <v>1.3186892699477459</v>
      </c>
      <c r="I49">
        <f t="shared" si="0"/>
        <v>1.1423999226934696</v>
      </c>
    </row>
    <row r="50" spans="1:9" x14ac:dyDescent="0.25">
      <c r="A50">
        <v>60</v>
      </c>
      <c r="B50">
        <v>8.8929707972230904E-2</v>
      </c>
      <c r="C50">
        <v>0</v>
      </c>
      <c r="D50">
        <v>3</v>
      </c>
      <c r="E50">
        <v>0.5</v>
      </c>
      <c r="F50">
        <v>2</v>
      </c>
      <c r="G50">
        <v>9.3765351746031804</v>
      </c>
      <c r="H50">
        <v>1.5860243823869757</v>
      </c>
      <c r="I50">
        <f t="shared" si="0"/>
        <v>1.7100448661429752</v>
      </c>
    </row>
    <row r="51" spans="1:9" x14ac:dyDescent="0.25">
      <c r="A51">
        <v>62</v>
      </c>
      <c r="B51">
        <v>8.8908926025623294E-2</v>
      </c>
      <c r="C51">
        <v>1</v>
      </c>
      <c r="D51">
        <v>3</v>
      </c>
      <c r="E51">
        <v>0.5</v>
      </c>
      <c r="F51">
        <v>2</v>
      </c>
      <c r="G51">
        <v>8.1846640385133291</v>
      </c>
      <c r="H51">
        <v>1.8920946026904804</v>
      </c>
      <c r="I51">
        <f t="shared" si="0"/>
        <v>1.8229521147109722</v>
      </c>
    </row>
    <row r="52" spans="1:9" x14ac:dyDescent="0.25">
      <c r="A52">
        <v>63</v>
      </c>
      <c r="B52">
        <v>9.1304284459841803E-2</v>
      </c>
      <c r="C52">
        <v>0</v>
      </c>
      <c r="D52">
        <v>4</v>
      </c>
      <c r="E52">
        <v>0.33333333333333298</v>
      </c>
      <c r="F52">
        <v>2</v>
      </c>
      <c r="G52">
        <v>26.256080875014199</v>
      </c>
      <c r="H52">
        <v>1.6115108871266564</v>
      </c>
      <c r="I52">
        <f t="shared" si="0"/>
        <v>1.2609708662371113</v>
      </c>
    </row>
    <row r="53" spans="1:9" x14ac:dyDescent="0.25">
      <c r="A53">
        <v>65</v>
      </c>
      <c r="B53">
        <v>9.0163823533658205E-2</v>
      </c>
      <c r="C53">
        <v>0</v>
      </c>
      <c r="D53">
        <v>3</v>
      </c>
      <c r="E53">
        <v>0.5</v>
      </c>
      <c r="F53">
        <v>2</v>
      </c>
      <c r="G53">
        <v>10.630081361836901</v>
      </c>
      <c r="H53">
        <v>1.6170003411208989</v>
      </c>
      <c r="I53">
        <f t="shared" si="0"/>
        <v>1.6550235709527814</v>
      </c>
    </row>
    <row r="54" spans="1:9" x14ac:dyDescent="0.25">
      <c r="A54">
        <v>66</v>
      </c>
      <c r="B54">
        <v>8.8929261906884494E-2</v>
      </c>
      <c r="C54">
        <v>0</v>
      </c>
      <c r="D54">
        <v>3</v>
      </c>
      <c r="E54">
        <v>0.5</v>
      </c>
      <c r="F54">
        <v>1</v>
      </c>
      <c r="G54">
        <v>4.53715795552454</v>
      </c>
      <c r="H54">
        <v>1.7965743332104296</v>
      </c>
      <c r="I54">
        <f t="shared" si="0"/>
        <v>1.8089566843146274</v>
      </c>
    </row>
    <row r="55" spans="1:9" x14ac:dyDescent="0.25">
      <c r="A55">
        <v>67</v>
      </c>
      <c r="B55">
        <v>8.8649845457961104E-2</v>
      </c>
      <c r="C55">
        <v>0</v>
      </c>
      <c r="D55">
        <v>5</v>
      </c>
      <c r="E55">
        <v>0.5</v>
      </c>
      <c r="F55">
        <v>1</v>
      </c>
      <c r="G55">
        <v>10.630081361836901</v>
      </c>
      <c r="H55">
        <v>1.7259116322950483</v>
      </c>
      <c r="I55">
        <f t="shared" si="0"/>
        <v>1.6523885275099628</v>
      </c>
    </row>
    <row r="56" spans="1:9" x14ac:dyDescent="0.25">
      <c r="A56">
        <v>69</v>
      </c>
      <c r="B56">
        <v>8.6921949117023597E-2</v>
      </c>
      <c r="C56">
        <v>0</v>
      </c>
      <c r="D56">
        <v>3</v>
      </c>
      <c r="E56">
        <v>0.5</v>
      </c>
      <c r="F56">
        <v>1</v>
      </c>
      <c r="G56">
        <v>2.27083996021896</v>
      </c>
      <c r="H56">
        <v>2.0064660422492318</v>
      </c>
      <c r="I56">
        <f t="shared" si="0"/>
        <v>1.9001553902130226</v>
      </c>
    </row>
    <row r="59" spans="1:9" ht="18.75" x14ac:dyDescent="0.3">
      <c r="D59" s="2" t="s">
        <v>41</v>
      </c>
    </row>
    <row r="61" spans="1:9" s="3" customFormat="1" x14ac:dyDescent="0.25">
      <c r="A61" s="3" t="s">
        <v>30</v>
      </c>
      <c r="B61" s="3" t="s">
        <v>31</v>
      </c>
      <c r="C61" s="3" t="s">
        <v>32</v>
      </c>
      <c r="D61" s="3" t="s">
        <v>33</v>
      </c>
      <c r="E61" s="3" t="s">
        <v>39</v>
      </c>
      <c r="F61" s="3" t="s">
        <v>35</v>
      </c>
      <c r="G61" s="3" t="s">
        <v>36</v>
      </c>
      <c r="H61" s="3" t="s">
        <v>23</v>
      </c>
      <c r="I61" s="3" t="s">
        <v>40</v>
      </c>
    </row>
    <row r="62" spans="1:9" x14ac:dyDescent="0.25">
      <c r="A62">
        <v>10</v>
      </c>
      <c r="B62">
        <v>8.7922877927911494E-2</v>
      </c>
      <c r="C62">
        <v>0</v>
      </c>
      <c r="D62">
        <v>3</v>
      </c>
      <c r="E62">
        <v>0.5</v>
      </c>
      <c r="F62">
        <v>1</v>
      </c>
      <c r="G62">
        <v>2.9517539036915799</v>
      </c>
      <c r="H62">
        <v>1.9138138523837167</v>
      </c>
      <c r="I62">
        <f t="shared" si="0"/>
        <v>1.8580487016781011</v>
      </c>
    </row>
    <row r="63" spans="1:9" x14ac:dyDescent="0.25">
      <c r="A63">
        <v>20</v>
      </c>
      <c r="B63">
        <v>9.0590612170613205E-2</v>
      </c>
      <c r="C63">
        <v>0</v>
      </c>
      <c r="D63">
        <v>1</v>
      </c>
      <c r="E63">
        <v>0.5</v>
      </c>
      <c r="F63">
        <v>0</v>
      </c>
      <c r="G63">
        <v>3.26169318432573</v>
      </c>
      <c r="H63">
        <v>1.9180303367848801</v>
      </c>
      <c r="I63">
        <f t="shared" si="0"/>
        <v>1.9409100269247548</v>
      </c>
    </row>
    <row r="64" spans="1:9" x14ac:dyDescent="0.25">
      <c r="A64">
        <v>30</v>
      </c>
      <c r="B64">
        <v>9.0481500386601299E-2</v>
      </c>
      <c r="C64">
        <v>0</v>
      </c>
      <c r="D64">
        <v>4</v>
      </c>
      <c r="E64">
        <v>0.33333333333333298</v>
      </c>
      <c r="F64">
        <v>1</v>
      </c>
      <c r="G64">
        <v>22.570430841453799</v>
      </c>
      <c r="H64">
        <v>1.6344772701607315</v>
      </c>
      <c r="I64">
        <f t="shared" si="0"/>
        <v>1.381627866148186</v>
      </c>
    </row>
    <row r="65" spans="1:9" x14ac:dyDescent="0.25">
      <c r="A65">
        <v>31</v>
      </c>
      <c r="B65">
        <v>9.0481500386601299E-2</v>
      </c>
      <c r="C65">
        <v>0</v>
      </c>
      <c r="D65">
        <v>4</v>
      </c>
      <c r="E65">
        <v>0.5</v>
      </c>
      <c r="F65">
        <v>1</v>
      </c>
      <c r="G65">
        <v>14.667270849189499</v>
      </c>
      <c r="H65">
        <v>1.8228216453031045</v>
      </c>
      <c r="I65">
        <f t="shared" si="0"/>
        <v>1.6150015660901686</v>
      </c>
    </row>
    <row r="66" spans="1:9" x14ac:dyDescent="0.25">
      <c r="A66">
        <v>38</v>
      </c>
      <c r="B66">
        <v>9.3275572118087902E-2</v>
      </c>
      <c r="C66">
        <v>0</v>
      </c>
      <c r="D66">
        <v>4</v>
      </c>
      <c r="E66">
        <v>0.33333333333333298</v>
      </c>
      <c r="F66">
        <v>2</v>
      </c>
      <c r="G66">
        <v>32.119100366021598</v>
      </c>
      <c r="H66">
        <v>0.27875360095282892</v>
      </c>
      <c r="I66">
        <f t="shared" si="0"/>
        <v>1.1441285861236599</v>
      </c>
    </row>
    <row r="67" spans="1:9" x14ac:dyDescent="0.25">
      <c r="A67">
        <v>45</v>
      </c>
      <c r="B67">
        <v>8.8535515985535301E-2</v>
      </c>
      <c r="C67">
        <v>0</v>
      </c>
      <c r="D67">
        <v>3</v>
      </c>
      <c r="E67">
        <v>0.5</v>
      </c>
      <c r="F67">
        <v>1</v>
      </c>
      <c r="G67">
        <v>11.7988485982859</v>
      </c>
      <c r="H67">
        <v>1.8542452970661185</v>
      </c>
      <c r="I67">
        <f t="shared" si="0"/>
        <v>1.7690490193495509</v>
      </c>
    </row>
    <row r="68" spans="1:9" x14ac:dyDescent="0.25">
      <c r="A68">
        <v>53</v>
      </c>
      <c r="B68">
        <v>8.7205940578350002E-2</v>
      </c>
      <c r="C68">
        <v>0</v>
      </c>
      <c r="D68">
        <v>3</v>
      </c>
      <c r="E68">
        <v>0.5</v>
      </c>
      <c r="F68">
        <v>1</v>
      </c>
      <c r="G68">
        <v>8.1846640385133291</v>
      </c>
      <c r="H68">
        <v>1.901948465073084</v>
      </c>
      <c r="I68">
        <f t="shared" si="0"/>
        <v>1.8453038232621533</v>
      </c>
    </row>
    <row r="69" spans="1:9" x14ac:dyDescent="0.25">
      <c r="A69">
        <v>54</v>
      </c>
      <c r="B69">
        <v>8.8214599315469905E-2</v>
      </c>
      <c r="C69">
        <v>0</v>
      </c>
      <c r="D69">
        <v>3</v>
      </c>
      <c r="E69">
        <v>0.5</v>
      </c>
      <c r="F69">
        <v>2</v>
      </c>
      <c r="G69">
        <v>10.630081361836901</v>
      </c>
      <c r="H69">
        <v>1.9294700161774896</v>
      </c>
      <c r="I69">
        <f t="shared" si="0"/>
        <v>1.7270776187902208</v>
      </c>
    </row>
    <row r="70" spans="1:9" x14ac:dyDescent="0.25">
      <c r="A70">
        <v>55</v>
      </c>
      <c r="B70">
        <v>9.0339479447463594E-2</v>
      </c>
      <c r="C70">
        <v>0</v>
      </c>
      <c r="D70">
        <v>2</v>
      </c>
      <c r="E70">
        <v>0.5</v>
      </c>
      <c r="F70">
        <v>0</v>
      </c>
      <c r="G70">
        <v>14.736652253682401</v>
      </c>
      <c r="H70">
        <v>1.8937617620579434</v>
      </c>
      <c r="I70">
        <f t="shared" ref="I70:I75" si="1" xml:space="preserve"> 4.8524 -36.9655 *B70 + 0.1032*C70-0.0606*D70 +  1.0446 *E70
        -0.0626 *F70-0.0075  *G70</f>
        <v>1.8035310805821669</v>
      </c>
    </row>
    <row r="71" spans="1:9" x14ac:dyDescent="0.25">
      <c r="A71">
        <v>57</v>
      </c>
      <c r="B71">
        <v>8.8828953331306706E-2</v>
      </c>
      <c r="C71">
        <v>0</v>
      </c>
      <c r="D71">
        <v>2</v>
      </c>
      <c r="E71">
        <v>0.5</v>
      </c>
      <c r="F71">
        <v>1</v>
      </c>
      <c r="G71">
        <v>7.0571879291522004</v>
      </c>
      <c r="H71">
        <v>1.8868853589860086</v>
      </c>
      <c r="I71">
        <f t="shared" si="1"/>
        <v>1.8543644161629409</v>
      </c>
    </row>
    <row r="72" spans="1:9" x14ac:dyDescent="0.25">
      <c r="A72">
        <v>58</v>
      </c>
      <c r="B72">
        <v>8.94058099496335E-2</v>
      </c>
      <c r="C72">
        <v>0</v>
      </c>
      <c r="D72">
        <v>3</v>
      </c>
      <c r="E72">
        <v>0.5</v>
      </c>
      <c r="F72">
        <v>2</v>
      </c>
      <c r="G72">
        <v>11.942797450658301</v>
      </c>
      <c r="H72">
        <v>1.5455545072340648</v>
      </c>
      <c r="I72">
        <f t="shared" si="1"/>
        <v>1.6731985514268859</v>
      </c>
    </row>
    <row r="73" spans="1:9" x14ac:dyDescent="0.25">
      <c r="A73">
        <v>61</v>
      </c>
      <c r="B73">
        <v>9.0440291753683899E-2</v>
      </c>
      <c r="C73">
        <v>0</v>
      </c>
      <c r="D73">
        <v>4</v>
      </c>
      <c r="E73">
        <v>0.5</v>
      </c>
      <c r="F73">
        <v>2</v>
      </c>
      <c r="G73">
        <v>14.736652253682401</v>
      </c>
      <c r="H73">
        <v>1.4061994236633129</v>
      </c>
      <c r="I73">
        <f t="shared" si="1"/>
        <v>1.5534045032765802</v>
      </c>
    </row>
    <row r="74" spans="1:9" x14ac:dyDescent="0.25">
      <c r="A74">
        <v>64</v>
      </c>
      <c r="B74">
        <v>8.9576049232573604E-2</v>
      </c>
      <c r="C74">
        <v>0</v>
      </c>
      <c r="D74">
        <v>3</v>
      </c>
      <c r="E74">
        <v>0.66666666666666696</v>
      </c>
      <c r="F74">
        <v>0</v>
      </c>
      <c r="G74">
        <v>14.181571769150001</v>
      </c>
      <c r="H74">
        <v>1.8041394323353503</v>
      </c>
      <c r="I74">
        <f t="shared" si="1"/>
        <v>1.9494147638246762</v>
      </c>
    </row>
    <row r="75" spans="1:9" x14ac:dyDescent="0.25">
      <c r="A75">
        <v>68</v>
      </c>
      <c r="B75">
        <v>8.6921949117023597E-2</v>
      </c>
      <c r="C75">
        <v>0</v>
      </c>
      <c r="D75">
        <v>4</v>
      </c>
      <c r="E75">
        <v>0.5</v>
      </c>
      <c r="F75">
        <v>1</v>
      </c>
      <c r="G75">
        <v>5.9970697811621596</v>
      </c>
      <c r="H75">
        <v>1.8267225201689921</v>
      </c>
      <c r="I75">
        <f t="shared" si="1"/>
        <v>1.8116086665559485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D12" sqref="D12"/>
    </sheetView>
  </sheetViews>
  <sheetFormatPr defaultRowHeight="15" x14ac:dyDescent="0.25"/>
  <cols>
    <col min="1" max="1" width="14.42578125" style="9" bestFit="1" customWidth="1"/>
    <col min="2" max="2" width="19.7109375" style="9" bestFit="1" customWidth="1"/>
    <col min="3" max="5" width="19.7109375" style="9" customWidth="1"/>
    <col min="6" max="16384" width="9.140625" style="9"/>
  </cols>
  <sheetData>
    <row r="1" spans="1:13" s="9" customFormat="1" x14ac:dyDescent="0.25">
      <c r="M1" s="9" t="s">
        <v>175</v>
      </c>
    </row>
    <row r="2" spans="1:13" s="9" customFormat="1" ht="18.75" x14ac:dyDescent="0.3">
      <c r="B2" s="10" t="s">
        <v>85</v>
      </c>
      <c r="C2" s="10"/>
      <c r="D2" s="10"/>
      <c r="E2" s="10"/>
      <c r="M2" s="9" t="s">
        <v>176</v>
      </c>
    </row>
    <row r="3" spans="1:13" s="9" customFormat="1" x14ac:dyDescent="0.25">
      <c r="M3" s="9" t="s">
        <v>177</v>
      </c>
    </row>
    <row r="4" spans="1:13" s="9" customFormat="1" x14ac:dyDescent="0.25">
      <c r="M4" s="9" t="s">
        <v>178</v>
      </c>
    </row>
    <row r="5" spans="1:13" s="11" customFormat="1" x14ac:dyDescent="0.25">
      <c r="A5" s="11" t="s">
        <v>86</v>
      </c>
      <c r="B5" s="11" t="s">
        <v>44</v>
      </c>
      <c r="C5" s="11" t="s">
        <v>107</v>
      </c>
      <c r="D5" s="11" t="s">
        <v>98</v>
      </c>
      <c r="E5" s="11" t="s">
        <v>108</v>
      </c>
      <c r="F5" s="11" t="s">
        <v>87</v>
      </c>
      <c r="G5" s="11" t="s">
        <v>88</v>
      </c>
      <c r="M5" s="11" t="s">
        <v>179</v>
      </c>
    </row>
    <row r="6" spans="1:13" s="9" customFormat="1" x14ac:dyDescent="0.25">
      <c r="A6" s="9" t="s">
        <v>175</v>
      </c>
      <c r="B6" s="9" t="s">
        <v>45</v>
      </c>
      <c r="C6" s="9" t="s">
        <v>1</v>
      </c>
      <c r="D6" s="9">
        <v>2</v>
      </c>
      <c r="E6" s="9" t="s">
        <v>99</v>
      </c>
      <c r="F6" s="9">
        <v>139.09</v>
      </c>
      <c r="G6" s="9">
        <f t="shared" ref="G6:G45" si="0">LOG(F6)</f>
        <v>2.143295907124072</v>
      </c>
      <c r="M6" s="9" t="s">
        <v>180</v>
      </c>
    </row>
    <row r="7" spans="1:13" s="9" customFormat="1" x14ac:dyDescent="0.25">
      <c r="A7" s="9" t="s">
        <v>176</v>
      </c>
      <c r="B7" s="9" t="s">
        <v>46</v>
      </c>
      <c r="C7" s="9" t="s">
        <v>5</v>
      </c>
      <c r="D7" s="9">
        <v>2</v>
      </c>
      <c r="E7" s="9" t="s">
        <v>101</v>
      </c>
      <c r="F7" s="9">
        <v>66</v>
      </c>
      <c r="G7" s="9">
        <f t="shared" si="0"/>
        <v>1.8195439355418688</v>
      </c>
      <c r="M7" s="9" t="s">
        <v>181</v>
      </c>
    </row>
    <row r="8" spans="1:13" s="9" customFormat="1" x14ac:dyDescent="0.25">
      <c r="A8" s="9" t="s">
        <v>177</v>
      </c>
      <c r="B8" s="9" t="s">
        <v>47</v>
      </c>
      <c r="C8" s="9" t="s">
        <v>5</v>
      </c>
      <c r="D8" s="9">
        <v>2</v>
      </c>
      <c r="E8" s="9" t="s">
        <v>102</v>
      </c>
      <c r="F8" s="9">
        <v>64.8</v>
      </c>
      <c r="G8" s="9">
        <f t="shared" si="0"/>
        <v>1.8115750058705933</v>
      </c>
      <c r="M8" s="9" t="s">
        <v>182</v>
      </c>
    </row>
    <row r="9" spans="1:13" s="9" customFormat="1" x14ac:dyDescent="0.25">
      <c r="A9" s="9" t="s">
        <v>178</v>
      </c>
      <c r="B9" s="9" t="s">
        <v>48</v>
      </c>
      <c r="C9" s="9" t="s">
        <v>5</v>
      </c>
      <c r="D9" s="9">
        <v>2</v>
      </c>
      <c r="E9" s="9" t="s">
        <v>103</v>
      </c>
      <c r="F9" s="9">
        <v>78.3</v>
      </c>
      <c r="G9" s="9">
        <f t="shared" si="0"/>
        <v>1.8937617620579434</v>
      </c>
      <c r="J9" s="12"/>
      <c r="M9" s="9" t="s">
        <v>183</v>
      </c>
    </row>
    <row r="10" spans="1:13" s="9" customFormat="1" x14ac:dyDescent="0.25">
      <c r="A10" s="11" t="s">
        <v>179</v>
      </c>
      <c r="B10" s="9" t="s">
        <v>49</v>
      </c>
      <c r="C10" s="9" t="s">
        <v>5</v>
      </c>
      <c r="D10" s="9">
        <v>2</v>
      </c>
      <c r="E10" s="9" t="s">
        <v>99</v>
      </c>
      <c r="F10" s="9">
        <v>82.19</v>
      </c>
      <c r="G10" s="9">
        <f t="shared" si="0"/>
        <v>1.9148189804474731</v>
      </c>
      <c r="J10" s="12"/>
      <c r="M10" s="9" t="s">
        <v>184</v>
      </c>
    </row>
    <row r="11" spans="1:13" s="9" customFormat="1" x14ac:dyDescent="0.25">
      <c r="A11" s="9" t="s">
        <v>180</v>
      </c>
      <c r="B11" s="9" t="s">
        <v>50</v>
      </c>
      <c r="C11" s="9" t="s">
        <v>5</v>
      </c>
      <c r="D11" s="9">
        <v>2</v>
      </c>
      <c r="E11" s="9" t="s">
        <v>104</v>
      </c>
      <c r="F11" s="9">
        <v>121.97</v>
      </c>
      <c r="G11" s="9">
        <f t="shared" si="0"/>
        <v>2.0862530238171613</v>
      </c>
      <c r="M11" s="9" t="s">
        <v>185</v>
      </c>
    </row>
    <row r="12" spans="1:13" s="13" customFormat="1" x14ac:dyDescent="0.25">
      <c r="A12" s="9" t="s">
        <v>181</v>
      </c>
      <c r="B12" s="13" t="s">
        <v>51</v>
      </c>
      <c r="C12" s="13" t="s">
        <v>24</v>
      </c>
      <c r="D12" s="9">
        <v>2</v>
      </c>
      <c r="E12" s="9" t="s">
        <v>103</v>
      </c>
      <c r="F12" s="13">
        <v>76.2</v>
      </c>
      <c r="G12" s="13">
        <f t="shared" si="0"/>
        <v>1.8819549713396004</v>
      </c>
      <c r="M12" s="13" t="s">
        <v>186</v>
      </c>
    </row>
    <row r="13" spans="1:13" s="9" customFormat="1" x14ac:dyDescent="0.25">
      <c r="A13" s="9" t="s">
        <v>182</v>
      </c>
      <c r="B13" s="9" t="s">
        <v>52</v>
      </c>
      <c r="C13" s="13" t="s">
        <v>5</v>
      </c>
      <c r="D13" s="9">
        <v>2</v>
      </c>
      <c r="E13" s="13" t="s">
        <v>105</v>
      </c>
      <c r="F13" s="9">
        <v>142.69</v>
      </c>
      <c r="G13" s="9">
        <f t="shared" si="0"/>
        <v>2.1543935379569974</v>
      </c>
      <c r="J13" s="12"/>
      <c r="M13" s="9" t="s">
        <v>187</v>
      </c>
    </row>
    <row r="14" spans="1:13" s="9" customFormat="1" x14ac:dyDescent="0.25">
      <c r="A14" s="9" t="s">
        <v>183</v>
      </c>
      <c r="B14" s="9" t="s">
        <v>53</v>
      </c>
      <c r="C14" s="13" t="s">
        <v>24</v>
      </c>
      <c r="D14" s="9">
        <v>2</v>
      </c>
      <c r="E14" s="13" t="s">
        <v>99</v>
      </c>
      <c r="F14" s="9">
        <v>77.16</v>
      </c>
      <c r="G14" s="9">
        <f t="shared" si="0"/>
        <v>1.8873922189718468</v>
      </c>
      <c r="M14" s="9" t="s">
        <v>188</v>
      </c>
    </row>
    <row r="15" spans="1:13" s="9" customFormat="1" x14ac:dyDescent="0.25">
      <c r="A15" s="9" t="s">
        <v>184</v>
      </c>
      <c r="B15" s="9" t="s">
        <v>54</v>
      </c>
      <c r="C15" s="13" t="s">
        <v>7</v>
      </c>
      <c r="D15" s="9">
        <v>2</v>
      </c>
      <c r="E15" s="13" t="s">
        <v>101</v>
      </c>
      <c r="F15" s="9">
        <v>80.3</v>
      </c>
      <c r="G15" s="9">
        <f t="shared" si="0"/>
        <v>1.904715545278681</v>
      </c>
      <c r="J15" s="12"/>
      <c r="M15" s="9" t="s">
        <v>189</v>
      </c>
    </row>
    <row r="16" spans="1:13" s="9" customFormat="1" x14ac:dyDescent="0.25">
      <c r="A16" s="9" t="s">
        <v>185</v>
      </c>
      <c r="B16" s="9" t="s">
        <v>55</v>
      </c>
      <c r="C16" s="13" t="s">
        <v>7</v>
      </c>
      <c r="D16" s="9">
        <v>2</v>
      </c>
      <c r="E16" s="13" t="s">
        <v>99</v>
      </c>
      <c r="F16" s="9">
        <v>92.1</v>
      </c>
      <c r="G16" s="9">
        <f t="shared" si="0"/>
        <v>1.9642596301968489</v>
      </c>
      <c r="M16" s="9" t="s">
        <v>190</v>
      </c>
    </row>
    <row r="17" spans="1:13" s="9" customFormat="1" x14ac:dyDescent="0.25">
      <c r="A17" s="13" t="s">
        <v>186</v>
      </c>
      <c r="B17" s="9" t="s">
        <v>56</v>
      </c>
      <c r="C17" s="13" t="s">
        <v>7</v>
      </c>
      <c r="D17" s="9">
        <v>2</v>
      </c>
      <c r="E17" s="13" t="s">
        <v>103</v>
      </c>
      <c r="F17" s="9">
        <v>142.16</v>
      </c>
      <c r="G17" s="9">
        <f t="shared" si="0"/>
        <v>2.1527774147972449</v>
      </c>
      <c r="M17" s="9" t="s">
        <v>191</v>
      </c>
    </row>
    <row r="18" spans="1:13" s="9" customFormat="1" x14ac:dyDescent="0.25">
      <c r="A18" s="9" t="s">
        <v>187</v>
      </c>
      <c r="B18" s="9" t="s">
        <v>57</v>
      </c>
      <c r="C18" s="13" t="s">
        <v>7</v>
      </c>
      <c r="D18" s="9">
        <v>2</v>
      </c>
      <c r="E18" s="13" t="s">
        <v>106</v>
      </c>
      <c r="F18" s="9">
        <v>138.91999999999999</v>
      </c>
      <c r="G18" s="9">
        <f t="shared" si="0"/>
        <v>2.1427647746387248</v>
      </c>
      <c r="M18" s="9" t="s">
        <v>192</v>
      </c>
    </row>
    <row r="19" spans="1:13" s="9" customFormat="1" x14ac:dyDescent="0.25">
      <c r="A19" s="9" t="s">
        <v>188</v>
      </c>
      <c r="B19" s="9" t="s">
        <v>58</v>
      </c>
      <c r="C19" s="13" t="s">
        <v>25</v>
      </c>
      <c r="D19" s="9">
        <v>2</v>
      </c>
      <c r="E19" s="13" t="s">
        <v>103</v>
      </c>
      <c r="F19" s="9">
        <v>88</v>
      </c>
      <c r="G19" s="9">
        <f t="shared" si="0"/>
        <v>1.9444826721501687</v>
      </c>
      <c r="J19" s="12"/>
      <c r="M19" s="9" t="s">
        <v>193</v>
      </c>
    </row>
    <row r="20" spans="1:13" s="9" customFormat="1" x14ac:dyDescent="0.25">
      <c r="A20" s="9" t="s">
        <v>189</v>
      </c>
      <c r="B20" s="9" t="s">
        <v>59</v>
      </c>
      <c r="C20" s="13" t="s">
        <v>4</v>
      </c>
      <c r="D20" s="9">
        <v>2</v>
      </c>
      <c r="E20" s="13" t="s">
        <v>99</v>
      </c>
      <c r="F20" s="9">
        <v>91.68</v>
      </c>
      <c r="G20" s="9">
        <f t="shared" si="0"/>
        <v>1.9622746046233148</v>
      </c>
      <c r="J20" s="12"/>
      <c r="M20" s="9" t="s">
        <v>194</v>
      </c>
    </row>
    <row r="21" spans="1:13" s="9" customFormat="1" x14ac:dyDescent="0.25">
      <c r="A21" s="9" t="s">
        <v>190</v>
      </c>
      <c r="B21" s="9" t="s">
        <v>60</v>
      </c>
      <c r="C21" s="13" t="s">
        <v>4</v>
      </c>
      <c r="D21" s="9">
        <v>2</v>
      </c>
      <c r="E21" s="13" t="s">
        <v>102</v>
      </c>
      <c r="F21" s="9">
        <v>96.75</v>
      </c>
      <c r="G21" s="9">
        <f t="shared" si="0"/>
        <v>1.9856509736909491</v>
      </c>
      <c r="M21" s="9" t="s">
        <v>195</v>
      </c>
    </row>
    <row r="22" spans="1:13" s="9" customFormat="1" x14ac:dyDescent="0.25">
      <c r="A22" s="9" t="s">
        <v>191</v>
      </c>
      <c r="B22" s="9" t="s">
        <v>61</v>
      </c>
      <c r="C22" s="13" t="s">
        <v>4</v>
      </c>
      <c r="D22" s="9">
        <v>2</v>
      </c>
      <c r="E22" s="13" t="s">
        <v>104</v>
      </c>
      <c r="F22" s="9">
        <v>131.93</v>
      </c>
      <c r="G22" s="9">
        <f t="shared" si="0"/>
        <v>2.1203435624380247</v>
      </c>
      <c r="J22" s="12"/>
      <c r="M22" s="9" t="s">
        <v>196</v>
      </c>
    </row>
    <row r="23" spans="1:13" s="9" customFormat="1" x14ac:dyDescent="0.25">
      <c r="A23" s="9" t="s">
        <v>192</v>
      </c>
      <c r="B23" s="9" t="s">
        <v>62</v>
      </c>
      <c r="C23" s="13" t="s">
        <v>4</v>
      </c>
      <c r="D23" s="9">
        <v>2</v>
      </c>
      <c r="E23" s="13" t="s">
        <v>105</v>
      </c>
      <c r="F23" s="9">
        <v>142.29</v>
      </c>
      <c r="G23" s="9">
        <f t="shared" si="0"/>
        <v>2.1531743793715341</v>
      </c>
      <c r="J23" s="12"/>
      <c r="M23" s="9" t="s">
        <v>197</v>
      </c>
    </row>
    <row r="24" spans="1:13" s="9" customFormat="1" x14ac:dyDescent="0.25">
      <c r="A24" s="9" t="s">
        <v>193</v>
      </c>
      <c r="B24" s="9" t="s">
        <v>63</v>
      </c>
      <c r="C24" s="13" t="s">
        <v>1</v>
      </c>
      <c r="D24" s="9">
        <v>2</v>
      </c>
      <c r="E24" s="13" t="s">
        <v>101</v>
      </c>
      <c r="F24" s="9">
        <v>99.14</v>
      </c>
      <c r="G24" s="9">
        <f t="shared" si="0"/>
        <v>1.9962489145691322</v>
      </c>
      <c r="M24" s="9" t="s">
        <v>198</v>
      </c>
    </row>
    <row r="25" spans="1:13" s="9" customFormat="1" x14ac:dyDescent="0.25">
      <c r="A25" s="9" t="s">
        <v>194</v>
      </c>
      <c r="B25" s="9" t="s">
        <v>64</v>
      </c>
      <c r="C25" s="13" t="s">
        <v>1</v>
      </c>
      <c r="D25" s="9">
        <v>2</v>
      </c>
      <c r="E25" s="13" t="s">
        <v>106</v>
      </c>
      <c r="F25" s="9">
        <v>125.7</v>
      </c>
      <c r="G25" s="9">
        <f t="shared" si="0"/>
        <v>2.0993352776859577</v>
      </c>
      <c r="M25" s="9" t="s">
        <v>199</v>
      </c>
    </row>
    <row r="26" spans="1:13" s="9" customFormat="1" x14ac:dyDescent="0.25">
      <c r="A26" s="9" t="s">
        <v>195</v>
      </c>
      <c r="B26" s="9" t="s">
        <v>65</v>
      </c>
      <c r="C26" s="13" t="s">
        <v>1</v>
      </c>
      <c r="D26" s="9">
        <v>2</v>
      </c>
      <c r="E26" s="13" t="s">
        <v>103</v>
      </c>
      <c r="F26" s="9">
        <v>142.69</v>
      </c>
      <c r="G26" s="9">
        <f t="shared" si="0"/>
        <v>2.1543935379569974</v>
      </c>
      <c r="J26" s="12"/>
      <c r="M26" s="9" t="s">
        <v>200</v>
      </c>
    </row>
    <row r="27" spans="1:13" s="9" customFormat="1" x14ac:dyDescent="0.25">
      <c r="A27" s="9" t="s">
        <v>196</v>
      </c>
      <c r="B27" s="9" t="s">
        <v>66</v>
      </c>
      <c r="C27" s="13" t="s">
        <v>3</v>
      </c>
      <c r="D27" s="9">
        <v>2</v>
      </c>
      <c r="E27" s="13" t="s">
        <v>99</v>
      </c>
      <c r="F27" s="9">
        <v>105.06</v>
      </c>
      <c r="G27" s="9">
        <f t="shared" si="0"/>
        <v>2.02143739646709</v>
      </c>
      <c r="J27" s="12"/>
      <c r="M27" s="9" t="s">
        <v>201</v>
      </c>
    </row>
    <row r="28" spans="1:13" s="9" customFormat="1" x14ac:dyDescent="0.25">
      <c r="A28" s="9" t="s">
        <v>197</v>
      </c>
      <c r="B28" s="9" t="s">
        <v>67</v>
      </c>
      <c r="C28" s="13" t="s">
        <v>3</v>
      </c>
      <c r="D28" s="9">
        <v>2</v>
      </c>
      <c r="E28" s="13" t="s">
        <v>106</v>
      </c>
      <c r="F28" s="9">
        <v>122.06</v>
      </c>
      <c r="G28" s="9">
        <f t="shared" si="0"/>
        <v>2.0865733656205743</v>
      </c>
      <c r="J28" s="12"/>
      <c r="M28" s="9" t="s">
        <v>202</v>
      </c>
    </row>
    <row r="29" spans="1:13" s="9" customFormat="1" x14ac:dyDescent="0.25">
      <c r="A29" s="9" t="s">
        <v>198</v>
      </c>
      <c r="B29" s="9" t="s">
        <v>68</v>
      </c>
      <c r="C29" s="13" t="s">
        <v>3</v>
      </c>
      <c r="D29" s="9">
        <v>2</v>
      </c>
      <c r="E29" s="13" t="s">
        <v>102</v>
      </c>
      <c r="F29" s="9">
        <v>123.38</v>
      </c>
      <c r="G29" s="9">
        <f t="shared" si="0"/>
        <v>2.0912447659079607</v>
      </c>
      <c r="M29" s="9" t="s">
        <v>203</v>
      </c>
    </row>
    <row r="30" spans="1:13" s="9" customFormat="1" x14ac:dyDescent="0.25">
      <c r="A30" s="9" t="s">
        <v>199</v>
      </c>
      <c r="B30" s="9" t="s">
        <v>69</v>
      </c>
      <c r="C30" s="13" t="s">
        <v>3</v>
      </c>
      <c r="D30" s="9">
        <v>2</v>
      </c>
      <c r="E30" s="13" t="s">
        <v>103</v>
      </c>
      <c r="F30" s="9">
        <v>127.12</v>
      </c>
      <c r="G30" s="9">
        <f t="shared" si="0"/>
        <v>2.1042138841993232</v>
      </c>
      <c r="J30" s="12"/>
      <c r="M30" s="9" t="s">
        <v>204</v>
      </c>
    </row>
    <row r="31" spans="1:13" s="9" customFormat="1" x14ac:dyDescent="0.25">
      <c r="A31" s="9" t="s">
        <v>200</v>
      </c>
      <c r="B31" s="9" t="s">
        <v>70</v>
      </c>
      <c r="C31" s="13" t="s">
        <v>3</v>
      </c>
      <c r="D31" s="9">
        <v>2</v>
      </c>
      <c r="E31" s="13" t="s">
        <v>104</v>
      </c>
      <c r="F31" s="9">
        <v>129.36000000000001</v>
      </c>
      <c r="G31" s="9">
        <f t="shared" si="0"/>
        <v>2.1118000068983447</v>
      </c>
      <c r="M31" s="9" t="s">
        <v>205</v>
      </c>
    </row>
    <row r="32" spans="1:13" s="9" customFormat="1" x14ac:dyDescent="0.25">
      <c r="A32" s="9" t="s">
        <v>201</v>
      </c>
      <c r="B32" s="9" t="s">
        <v>71</v>
      </c>
      <c r="C32" s="13" t="s">
        <v>28</v>
      </c>
      <c r="D32" s="9">
        <v>1</v>
      </c>
      <c r="E32" s="13" t="s">
        <v>99</v>
      </c>
      <c r="F32" s="9">
        <v>107.69</v>
      </c>
      <c r="G32" s="9">
        <f t="shared" si="0"/>
        <v>2.0321753769613631</v>
      </c>
      <c r="M32" s="9" t="s">
        <v>206</v>
      </c>
    </row>
    <row r="33" spans="1:13" s="9" customFormat="1" x14ac:dyDescent="0.25">
      <c r="A33" s="9" t="s">
        <v>202</v>
      </c>
      <c r="B33" s="9" t="s">
        <v>72</v>
      </c>
      <c r="C33" s="13" t="s">
        <v>28</v>
      </c>
      <c r="D33" s="9">
        <v>1</v>
      </c>
      <c r="E33" s="13" t="s">
        <v>103</v>
      </c>
      <c r="F33" s="9">
        <v>125.19</v>
      </c>
      <c r="G33" s="9">
        <f t="shared" si="0"/>
        <v>2.0975696394313714</v>
      </c>
      <c r="J33" s="12"/>
      <c r="M33" s="9" t="s">
        <v>207</v>
      </c>
    </row>
    <row r="34" spans="1:13" s="9" customFormat="1" x14ac:dyDescent="0.25">
      <c r="A34" s="9" t="s">
        <v>203</v>
      </c>
      <c r="B34" s="9" t="s">
        <v>73</v>
      </c>
      <c r="C34" s="13" t="s">
        <v>28</v>
      </c>
      <c r="D34" s="9">
        <v>1</v>
      </c>
      <c r="E34" s="13" t="s">
        <v>106</v>
      </c>
      <c r="F34" s="9">
        <v>146.01</v>
      </c>
      <c r="G34" s="9">
        <f t="shared" si="0"/>
        <v>2.1643826009631688</v>
      </c>
      <c r="J34" s="12"/>
      <c r="M34" s="9" t="s">
        <v>208</v>
      </c>
    </row>
    <row r="35" spans="1:13" s="9" customFormat="1" x14ac:dyDescent="0.25">
      <c r="A35" s="9" t="s">
        <v>204</v>
      </c>
      <c r="B35" s="9" t="s">
        <v>74</v>
      </c>
      <c r="C35" s="13" t="s">
        <v>28</v>
      </c>
      <c r="D35" s="9">
        <v>1</v>
      </c>
      <c r="E35" s="13" t="s">
        <v>104</v>
      </c>
      <c r="F35" s="9">
        <v>182.15</v>
      </c>
      <c r="G35" s="9">
        <f t="shared" si="0"/>
        <v>2.2604291755779347</v>
      </c>
      <c r="J35" s="12"/>
      <c r="M35" s="9" t="s">
        <v>209</v>
      </c>
    </row>
    <row r="36" spans="1:13" s="9" customFormat="1" x14ac:dyDescent="0.25">
      <c r="A36" s="9" t="s">
        <v>205</v>
      </c>
      <c r="B36" s="9" t="s">
        <v>75</v>
      </c>
      <c r="C36" s="13" t="s">
        <v>100</v>
      </c>
      <c r="D36" s="9">
        <v>2</v>
      </c>
      <c r="E36" s="13" t="s">
        <v>99</v>
      </c>
      <c r="F36" s="9">
        <v>108.71</v>
      </c>
      <c r="G36" s="9">
        <f t="shared" si="0"/>
        <v>2.0362694957428151</v>
      </c>
      <c r="J36" s="12"/>
      <c r="M36" s="9" t="s">
        <v>210</v>
      </c>
    </row>
    <row r="37" spans="1:13" s="9" customFormat="1" x14ac:dyDescent="0.25">
      <c r="A37" s="9" t="s">
        <v>206</v>
      </c>
      <c r="B37" s="9" t="s">
        <v>76</v>
      </c>
      <c r="C37" s="13" t="s">
        <v>100</v>
      </c>
      <c r="D37" s="9">
        <v>2</v>
      </c>
      <c r="E37" s="13" t="s">
        <v>103</v>
      </c>
      <c r="F37" s="9">
        <v>125.35</v>
      </c>
      <c r="G37" s="9">
        <f t="shared" si="0"/>
        <v>2.0981243382942352</v>
      </c>
      <c r="J37" s="12"/>
      <c r="M37" s="9" t="s">
        <v>211</v>
      </c>
    </row>
    <row r="38" spans="1:13" s="9" customFormat="1" x14ac:dyDescent="0.25">
      <c r="A38" s="9" t="s">
        <v>207</v>
      </c>
      <c r="B38" s="9" t="s">
        <v>77</v>
      </c>
      <c r="C38" s="13" t="s">
        <v>100</v>
      </c>
      <c r="D38" s="9">
        <v>2</v>
      </c>
      <c r="E38" s="13" t="s">
        <v>102</v>
      </c>
      <c r="F38" s="9">
        <v>132.32</v>
      </c>
      <c r="G38" s="9">
        <f t="shared" si="0"/>
        <v>2.1216254922084716</v>
      </c>
      <c r="M38" s="9" t="s">
        <v>212</v>
      </c>
    </row>
    <row r="39" spans="1:13" s="9" customFormat="1" x14ac:dyDescent="0.25">
      <c r="A39" s="9" t="s">
        <v>208</v>
      </c>
      <c r="B39" s="9" t="s">
        <v>78</v>
      </c>
      <c r="C39" s="13" t="s">
        <v>100</v>
      </c>
      <c r="D39" s="9">
        <v>2</v>
      </c>
      <c r="E39" s="13" t="s">
        <v>106</v>
      </c>
      <c r="F39" s="9">
        <v>153.27000000000001</v>
      </c>
      <c r="G39" s="9">
        <f t="shared" si="0"/>
        <v>2.1854571574019261</v>
      </c>
      <c r="J39" s="12"/>
      <c r="M39" s="9" t="s">
        <v>213</v>
      </c>
    </row>
    <row r="40" spans="1:13" s="9" customFormat="1" x14ac:dyDescent="0.25">
      <c r="A40" s="9" t="s">
        <v>209</v>
      </c>
      <c r="B40" s="9" t="s">
        <v>79</v>
      </c>
      <c r="C40" s="13" t="s">
        <v>8</v>
      </c>
      <c r="D40" s="9">
        <v>2</v>
      </c>
      <c r="E40" s="13" t="s">
        <v>106</v>
      </c>
      <c r="F40" s="9">
        <v>142.85</v>
      </c>
      <c r="G40" s="9">
        <f t="shared" si="0"/>
        <v>2.1548802447187616</v>
      </c>
      <c r="M40" s="9" t="s">
        <v>214</v>
      </c>
    </row>
    <row r="41" spans="1:13" s="9" customFormat="1" x14ac:dyDescent="0.25">
      <c r="A41" s="9" t="s">
        <v>210</v>
      </c>
      <c r="B41" s="9" t="s">
        <v>80</v>
      </c>
      <c r="C41" s="13" t="s">
        <v>8</v>
      </c>
      <c r="D41" s="9">
        <v>2</v>
      </c>
      <c r="E41" s="13" t="s">
        <v>103</v>
      </c>
      <c r="F41" s="9">
        <v>121.76</v>
      </c>
      <c r="G41" s="9">
        <f t="shared" si="0"/>
        <v>2.0855046394264978</v>
      </c>
    </row>
    <row r="42" spans="1:13" s="9" customFormat="1" x14ac:dyDescent="0.25">
      <c r="A42" s="9" t="s">
        <v>211</v>
      </c>
      <c r="B42" s="9" t="s">
        <v>81</v>
      </c>
      <c r="C42" s="13" t="s">
        <v>2</v>
      </c>
      <c r="D42" s="9">
        <v>2</v>
      </c>
      <c r="E42" s="13" t="s">
        <v>103</v>
      </c>
      <c r="F42" s="9">
        <v>131.21</v>
      </c>
      <c r="G42" s="9">
        <f t="shared" si="0"/>
        <v>2.1179669354917672</v>
      </c>
    </row>
    <row r="43" spans="1:13" s="9" customFormat="1" x14ac:dyDescent="0.25">
      <c r="A43" s="9" t="s">
        <v>212</v>
      </c>
      <c r="B43" s="9" t="s">
        <v>82</v>
      </c>
      <c r="C43" s="13" t="s">
        <v>2</v>
      </c>
      <c r="D43" s="9">
        <v>2</v>
      </c>
      <c r="E43" s="13" t="s">
        <v>102</v>
      </c>
      <c r="F43" s="9">
        <v>151.44</v>
      </c>
      <c r="G43" s="9">
        <f t="shared" si="0"/>
        <v>2.1802406009557402</v>
      </c>
    </row>
    <row r="44" spans="1:13" s="9" customFormat="1" x14ac:dyDescent="0.25">
      <c r="A44" s="9" t="s">
        <v>213</v>
      </c>
      <c r="B44" s="9" t="s">
        <v>83</v>
      </c>
      <c r="C44" s="13" t="s">
        <v>2</v>
      </c>
      <c r="D44" s="9">
        <v>2</v>
      </c>
      <c r="E44" s="13" t="s">
        <v>106</v>
      </c>
      <c r="F44" s="9">
        <v>156.74</v>
      </c>
      <c r="G44" s="9">
        <f t="shared" si="0"/>
        <v>2.1951798424319033</v>
      </c>
      <c r="J44" s="12"/>
    </row>
    <row r="45" spans="1:13" s="9" customFormat="1" x14ac:dyDescent="0.25">
      <c r="A45" s="9" t="s">
        <v>214</v>
      </c>
      <c r="B45" s="9" t="s">
        <v>84</v>
      </c>
      <c r="C45" s="13" t="s">
        <v>25</v>
      </c>
      <c r="D45" s="9">
        <v>2</v>
      </c>
      <c r="E45" s="13" t="s">
        <v>101</v>
      </c>
      <c r="F45" s="9">
        <v>56.6</v>
      </c>
      <c r="G45" s="9">
        <f t="shared" si="0"/>
        <v>1.7528164311882715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L37" sqref="L37"/>
    </sheetView>
  </sheetViews>
  <sheetFormatPr defaultRowHeight="15" x14ac:dyDescent="0.25"/>
  <cols>
    <col min="1" max="16384" width="9.140625" style="4"/>
  </cols>
  <sheetData>
    <row r="2" spans="1:7" ht="18.75" x14ac:dyDescent="0.3">
      <c r="D2" s="1" t="s">
        <v>42</v>
      </c>
    </row>
    <row r="4" spans="1:7" s="5" customFormat="1" x14ac:dyDescent="0.25">
      <c r="A4" s="5" t="s">
        <v>30</v>
      </c>
      <c r="B4" s="5" t="s">
        <v>89</v>
      </c>
      <c r="C4" s="5" t="s">
        <v>90</v>
      </c>
      <c r="D4" s="5" t="s">
        <v>91</v>
      </c>
      <c r="E4" s="5" t="s">
        <v>92</v>
      </c>
      <c r="F4" s="5" t="s">
        <v>88</v>
      </c>
      <c r="G4" s="5" t="s">
        <v>93</v>
      </c>
    </row>
    <row r="5" spans="1:7" x14ac:dyDescent="0.25">
      <c r="A5" s="4">
        <v>30</v>
      </c>
      <c r="B5" s="4">
        <v>1.02321754385965</v>
      </c>
      <c r="C5" s="4">
        <v>0.151713396134081</v>
      </c>
      <c r="D5" s="4">
        <v>-0.88754060701439697</v>
      </c>
      <c r="E5" s="4">
        <v>2</v>
      </c>
      <c r="F5" s="4">
        <v>2.2604291755779347</v>
      </c>
      <c r="G5" s="4">
        <f t="shared" ref="G5:G34" si="0">-16.6599+ 17.7203 *B5 + 5.1925 *C5-0.197 *D5  -0.0971  *E5</f>
        <v>2.2402391514642104</v>
      </c>
    </row>
    <row r="6" spans="1:7" x14ac:dyDescent="0.25">
      <c r="A6" s="4">
        <v>39</v>
      </c>
      <c r="B6" s="4">
        <v>1.01243188405797</v>
      </c>
      <c r="C6" s="4">
        <v>0.15125932437206999</v>
      </c>
      <c r="D6" s="4">
        <v>-0.96288222643415</v>
      </c>
      <c r="E6" s="4">
        <v>1</v>
      </c>
      <c r="F6" s="4">
        <v>2.1951798424319033</v>
      </c>
      <c r="G6" s="4">
        <f t="shared" si="0"/>
        <v>2.1586985554819487</v>
      </c>
    </row>
    <row r="7" spans="1:7" x14ac:dyDescent="0.25">
      <c r="A7" s="4">
        <v>13</v>
      </c>
      <c r="B7" s="4">
        <v>1.0097552631578901</v>
      </c>
      <c r="C7" s="4">
        <v>0.151086395259349</v>
      </c>
      <c r="D7" s="4">
        <v>-1.0317231678413199</v>
      </c>
      <c r="E7" s="4">
        <v>1</v>
      </c>
      <c r="F7" s="4">
        <v>2.1427647746387248</v>
      </c>
      <c r="G7" s="4">
        <f t="shared" si="0"/>
        <v>2.1239317611856694</v>
      </c>
    </row>
    <row r="8" spans="1:7" x14ac:dyDescent="0.25">
      <c r="A8" s="4">
        <v>20</v>
      </c>
      <c r="B8" s="4">
        <v>1.01476060606061</v>
      </c>
      <c r="C8" s="4">
        <v>0.14819213839381901</v>
      </c>
      <c r="D8" s="4">
        <v>-0.96713805040498702</v>
      </c>
      <c r="E8" s="4">
        <v>1</v>
      </c>
      <c r="F8" s="4">
        <v>2.0993352776859577</v>
      </c>
      <c r="G8" s="4">
        <f t="shared" si="0"/>
        <v>2.1848762421155157</v>
      </c>
    </row>
    <row r="9" spans="1:7" x14ac:dyDescent="0.25">
      <c r="A9" s="4">
        <v>38</v>
      </c>
      <c r="B9" s="4">
        <v>1.0173111111111099</v>
      </c>
      <c r="C9" s="4">
        <v>0.147008780819334</v>
      </c>
      <c r="D9" s="4">
        <v>-0.84730718066623401</v>
      </c>
      <c r="E9" s="4">
        <v>1</v>
      </c>
      <c r="F9" s="4">
        <v>2.1802406009557402</v>
      </c>
      <c r="G9" s="4">
        <f t="shared" si="0"/>
        <v>2.2003206912178435</v>
      </c>
    </row>
    <row r="10" spans="1:7" x14ac:dyDescent="0.25">
      <c r="A10" s="4">
        <v>23</v>
      </c>
      <c r="B10" s="4">
        <v>1.00833333333333</v>
      </c>
      <c r="C10" s="4">
        <v>0.14659314198013901</v>
      </c>
      <c r="D10" s="4">
        <v>-0.96170243554785595</v>
      </c>
      <c r="E10" s="4">
        <v>1</v>
      </c>
      <c r="F10" s="4">
        <v>2.0865733656205743</v>
      </c>
      <c r="G10" s="4">
        <f t="shared" si="0"/>
        <v>2.0616094362014068</v>
      </c>
    </row>
    <row r="11" spans="1:7" x14ac:dyDescent="0.25">
      <c r="A11" s="4">
        <v>34</v>
      </c>
      <c r="B11" s="4">
        <v>1.00833333333333</v>
      </c>
      <c r="C11" s="4">
        <v>0.14647142815181599</v>
      </c>
      <c r="D11" s="4">
        <v>-1.25491889149198</v>
      </c>
      <c r="E11" s="4">
        <v>1</v>
      </c>
      <c r="F11" s="4">
        <v>2.1854571574019261</v>
      </c>
      <c r="G11" s="4">
        <f t="shared" si="0"/>
        <v>2.1187410789688323</v>
      </c>
    </row>
    <row r="12" spans="1:7" x14ac:dyDescent="0.25">
      <c r="A12" s="4">
        <v>29</v>
      </c>
      <c r="B12" s="4">
        <v>1.01476060606061</v>
      </c>
      <c r="C12" s="4">
        <v>0.14632119793903001</v>
      </c>
      <c r="D12" s="4">
        <v>-1.39461783160743</v>
      </c>
      <c r="E12" s="4">
        <v>2</v>
      </c>
      <c r="F12" s="4">
        <v>2.1643826009631688</v>
      </c>
      <c r="G12" s="4">
        <f t="shared" si="0"/>
        <v>2.1622749007009054</v>
      </c>
    </row>
    <row r="13" spans="1:7" x14ac:dyDescent="0.25">
      <c r="A13" s="4">
        <v>11</v>
      </c>
      <c r="B13" s="4">
        <v>1.00791139240506</v>
      </c>
      <c r="C13" s="4">
        <v>0.14619761434958201</v>
      </c>
      <c r="D13" s="4">
        <v>-0.89841385289513898</v>
      </c>
      <c r="E13" s="4">
        <v>1</v>
      </c>
      <c r="F13" s="4">
        <v>1.9642596301968489</v>
      </c>
      <c r="G13" s="4">
        <f t="shared" si="0"/>
        <v>2.0396108883659312</v>
      </c>
    </row>
    <row r="14" spans="1:7" x14ac:dyDescent="0.25">
      <c r="A14" s="4">
        <v>10</v>
      </c>
      <c r="B14" s="4">
        <v>1.00461411764706</v>
      </c>
      <c r="C14" s="4">
        <v>0.14523408642460101</v>
      </c>
      <c r="D14" s="4">
        <v>-0.894001866254444</v>
      </c>
      <c r="E14" s="4">
        <v>1</v>
      </c>
      <c r="F14" s="4">
        <v>1.904715545278681</v>
      </c>
      <c r="G14" s="4">
        <f t="shared" si="0"/>
        <v>1.9753099103530645</v>
      </c>
    </row>
    <row r="15" spans="1:7" x14ac:dyDescent="0.25">
      <c r="A15" s="4">
        <v>36</v>
      </c>
      <c r="B15" s="4">
        <v>1.01243188405797</v>
      </c>
      <c r="C15" s="4">
        <v>0.14398021928739799</v>
      </c>
      <c r="D15" s="4">
        <v>-1.1844381550610299</v>
      </c>
      <c r="E15" s="4">
        <v>1</v>
      </c>
      <c r="F15" s="4">
        <v>2.0855046394264978</v>
      </c>
      <c r="G15" s="4">
        <f t="shared" si="0"/>
        <v>2.1645483202692852</v>
      </c>
    </row>
    <row r="16" spans="1:7" x14ac:dyDescent="0.25">
      <c r="A16" s="4">
        <v>21</v>
      </c>
      <c r="B16" s="4">
        <v>1.0173111111111099</v>
      </c>
      <c r="C16" s="4">
        <v>0.14363846855967399</v>
      </c>
      <c r="D16" s="4">
        <v>-0.84784275192087999</v>
      </c>
      <c r="E16" s="4">
        <v>1</v>
      </c>
      <c r="F16" s="4">
        <v>2.1543935379569974</v>
      </c>
      <c r="G16" s="4">
        <f t="shared" si="0"/>
        <v>2.1829258523467248</v>
      </c>
    </row>
    <row r="17" spans="1:7" x14ac:dyDescent="0.25">
      <c r="A17" s="4">
        <v>26</v>
      </c>
      <c r="B17" s="4">
        <v>1.01476060606061</v>
      </c>
      <c r="C17" s="4">
        <v>0.14360979304055699</v>
      </c>
      <c r="D17" s="4">
        <v>-0.85047245371990099</v>
      </c>
      <c r="E17" s="4">
        <v>1</v>
      </c>
      <c r="F17" s="4">
        <v>2.1118000068983447</v>
      </c>
      <c r="G17" s="4">
        <f t="shared" si="0"/>
        <v>2.1380992913217409</v>
      </c>
    </row>
    <row r="18" spans="1:7" x14ac:dyDescent="0.25">
      <c r="A18" s="4">
        <v>7</v>
      </c>
      <c r="B18" s="4">
        <v>1.00833333333333</v>
      </c>
      <c r="C18" s="4">
        <v>0.14345958476454601</v>
      </c>
      <c r="D18" s="4">
        <v>-0.87539533975141803</v>
      </c>
      <c r="E18" s="4">
        <v>2</v>
      </c>
      <c r="F18" s="4">
        <v>1.8819549713396004</v>
      </c>
      <c r="G18" s="4">
        <f t="shared" si="0"/>
        <v>1.9312359424875423</v>
      </c>
    </row>
    <row r="19" spans="1:7" x14ac:dyDescent="0.25">
      <c r="A19" s="4">
        <v>1</v>
      </c>
      <c r="B19" s="4">
        <v>1.01243188405797</v>
      </c>
      <c r="C19" s="4">
        <v>0.14256895668980099</v>
      </c>
      <c r="D19" s="4">
        <v>-0.84166593150435998</v>
      </c>
      <c r="E19" s="4">
        <v>1</v>
      </c>
      <c r="F19" s="4">
        <v>2.143295907124072</v>
      </c>
      <c r="G19" s="4">
        <f t="shared" si="0"/>
        <v>2.0896942111905989</v>
      </c>
    </row>
    <row r="20" spans="1:7" x14ac:dyDescent="0.25">
      <c r="A20" s="4">
        <v>9</v>
      </c>
      <c r="B20" s="4">
        <v>1.0048419753086399</v>
      </c>
      <c r="C20" s="4">
        <v>0.14250596827141701</v>
      </c>
      <c r="D20" s="4">
        <v>-0.867987463996723</v>
      </c>
      <c r="E20" s="4">
        <v>2</v>
      </c>
      <c r="F20" s="4">
        <v>1.8873922189718468</v>
      </c>
      <c r="G20" s="4">
        <f t="shared" si="0"/>
        <v>1.8629570257183814</v>
      </c>
    </row>
    <row r="21" spans="1:7" x14ac:dyDescent="0.25">
      <c r="A21" s="4">
        <v>25</v>
      </c>
      <c r="B21" s="4">
        <v>1.01029722222222</v>
      </c>
      <c r="C21" s="4">
        <v>0.14236547249974399</v>
      </c>
      <c r="D21" s="4">
        <v>-0.841494490394048</v>
      </c>
      <c r="E21" s="4">
        <v>1</v>
      </c>
      <c r="F21" s="4">
        <v>2.1042138841993232</v>
      </c>
      <c r="G21" s="4">
        <f t="shared" si="0"/>
        <v>2.0507769975069547</v>
      </c>
    </row>
    <row r="22" spans="1:7" x14ac:dyDescent="0.25">
      <c r="A22" s="4">
        <v>24</v>
      </c>
      <c r="B22" s="4">
        <v>1.01243188405797</v>
      </c>
      <c r="C22" s="4">
        <v>0.142319507380782</v>
      </c>
      <c r="D22" s="4">
        <v>-0.84554225247273496</v>
      </c>
      <c r="E22" s="4">
        <v>1</v>
      </c>
      <c r="F22" s="4">
        <v>2.0912447659079607</v>
      </c>
      <c r="G22" s="4">
        <f t="shared" si="0"/>
        <v>2.0891625808842877</v>
      </c>
    </row>
    <row r="23" spans="1:7" x14ac:dyDescent="0.25">
      <c r="A23" s="4">
        <v>32</v>
      </c>
      <c r="B23" s="4">
        <v>1.01029722222222</v>
      </c>
      <c r="C23" s="4">
        <v>0.142240469108493</v>
      </c>
      <c r="D23" s="4">
        <v>-1.13203074765363</v>
      </c>
      <c r="E23" s="4">
        <v>1</v>
      </c>
      <c r="F23" s="4">
        <v>2.0981243382942352</v>
      </c>
      <c r="G23" s="4">
        <f t="shared" si="0"/>
        <v>2.1073635600780216</v>
      </c>
    </row>
    <row r="24" spans="1:7" x14ac:dyDescent="0.25">
      <c r="A24" s="4">
        <v>33</v>
      </c>
      <c r="B24" s="4">
        <v>1.01243188405797</v>
      </c>
      <c r="C24" s="4">
        <v>0.14219103167310801</v>
      </c>
      <c r="D24" s="4">
        <v>-1.1384604107160901</v>
      </c>
      <c r="E24" s="4">
        <v>1</v>
      </c>
      <c r="F24" s="4">
        <v>2.1216254922084716</v>
      </c>
      <c r="G24" s="4">
        <f t="shared" si="0"/>
        <v>2.1462003479461313</v>
      </c>
    </row>
    <row r="25" spans="1:7" x14ac:dyDescent="0.25">
      <c r="A25" s="4">
        <v>17</v>
      </c>
      <c r="B25" s="4">
        <v>1.01029722222222</v>
      </c>
      <c r="C25" s="4">
        <v>0.14207013127729201</v>
      </c>
      <c r="D25" s="4">
        <v>-0.85110299142881096</v>
      </c>
      <c r="E25" s="4">
        <v>1</v>
      </c>
      <c r="F25" s="4">
        <v>2.1203435624380247</v>
      </c>
      <c r="G25" s="4">
        <f t="shared" si="0"/>
        <v>2.0511363129132212</v>
      </c>
    </row>
    <row r="26" spans="1:7" x14ac:dyDescent="0.25">
      <c r="A26" s="4">
        <v>22</v>
      </c>
      <c r="B26" s="4">
        <v>1.0065205128205099</v>
      </c>
      <c r="C26" s="4">
        <v>0.141443512622934</v>
      </c>
      <c r="D26" s="4">
        <v>-0.83531766997752799</v>
      </c>
      <c r="E26" s="4">
        <v>1</v>
      </c>
      <c r="F26" s="4">
        <v>2.02143739646709</v>
      </c>
      <c r="G26" s="4">
        <f t="shared" si="0"/>
        <v>1.977848463613441</v>
      </c>
    </row>
    <row r="27" spans="1:7" x14ac:dyDescent="0.25">
      <c r="A27" s="4">
        <v>6</v>
      </c>
      <c r="B27" s="4">
        <v>1.0065205128205099</v>
      </c>
      <c r="C27" s="4">
        <v>0.14119473992973899</v>
      </c>
      <c r="D27" s="4">
        <v>-0.85210646046258298</v>
      </c>
      <c r="E27" s="4">
        <v>1</v>
      </c>
      <c r="F27" s="4">
        <v>2.0862530238171613</v>
      </c>
      <c r="G27" s="4">
        <f t="shared" si="0"/>
        <v>1.9798641031295821</v>
      </c>
    </row>
    <row r="28" spans="1:7" x14ac:dyDescent="0.25">
      <c r="A28" s="4">
        <v>4</v>
      </c>
      <c r="B28" s="4">
        <v>1.00328333333333</v>
      </c>
      <c r="C28" s="4">
        <v>0.14018962398367901</v>
      </c>
      <c r="D28" s="4">
        <v>-0.84312849713672999</v>
      </c>
      <c r="E28" s="4">
        <v>1</v>
      </c>
      <c r="F28" s="4">
        <v>1.8937617620579434</v>
      </c>
      <c r="G28" s="4">
        <f t="shared" si="0"/>
        <v>1.9155125881377983</v>
      </c>
    </row>
    <row r="29" spans="1:7" x14ac:dyDescent="0.25">
      <c r="A29" s="4">
        <v>15</v>
      </c>
      <c r="B29" s="4">
        <v>1.00328333333333</v>
      </c>
      <c r="C29" s="4">
        <v>0.140159733978897</v>
      </c>
      <c r="D29" s="4">
        <v>-0.83594820768643796</v>
      </c>
      <c r="E29" s="4">
        <v>1</v>
      </c>
      <c r="F29" s="4">
        <v>1.9622746046233148</v>
      </c>
      <c r="G29" s="4">
        <f t="shared" si="0"/>
        <v>1.9139428672662604</v>
      </c>
    </row>
    <row r="30" spans="1:7" x14ac:dyDescent="0.25">
      <c r="A30" s="4">
        <v>8</v>
      </c>
      <c r="B30" s="4">
        <v>1.01058101265823</v>
      </c>
      <c r="C30" s="4">
        <v>0.140093859163712</v>
      </c>
      <c r="D30" s="4">
        <v>-0.85901057874204501</v>
      </c>
      <c r="E30" s="4">
        <v>1</v>
      </c>
      <c r="F30" s="4">
        <v>2.1543935379569974</v>
      </c>
      <c r="G30" s="4">
        <f t="shared" si="0"/>
        <v>2.0474611663273903</v>
      </c>
    </row>
    <row r="31" spans="1:7" x14ac:dyDescent="0.25">
      <c r="A31" s="4">
        <v>3</v>
      </c>
      <c r="B31" s="4">
        <v>1.0048419753086399</v>
      </c>
      <c r="C31" s="4">
        <v>0.140093859163712</v>
      </c>
      <c r="D31" s="4">
        <v>-0.84717625921541695</v>
      </c>
      <c r="E31" s="4">
        <v>1</v>
      </c>
      <c r="F31" s="4">
        <v>1.8115750058705933</v>
      </c>
      <c r="G31" s="4">
        <f t="shared" si="0"/>
        <v>1.9434323418347057</v>
      </c>
    </row>
    <row r="32" spans="1:7" x14ac:dyDescent="0.25">
      <c r="A32" s="4">
        <v>5</v>
      </c>
      <c r="B32" s="4">
        <v>1.00047777777778</v>
      </c>
      <c r="C32" s="4">
        <v>0.13945463007290201</v>
      </c>
      <c r="D32" s="4">
        <v>-0.83695167672020998</v>
      </c>
      <c r="E32" s="4">
        <v>1</v>
      </c>
      <c r="F32" s="4">
        <v>1.9148189804474731</v>
      </c>
      <c r="G32" s="4">
        <f t="shared" si="0"/>
        <v>1.8607640125230214</v>
      </c>
    </row>
    <row r="33" spans="1:7" x14ac:dyDescent="0.25">
      <c r="A33" s="4">
        <v>2</v>
      </c>
      <c r="B33" s="4">
        <v>0.99802291666666698</v>
      </c>
      <c r="C33" s="4">
        <v>0.13881220206966199</v>
      </c>
      <c r="D33" s="4">
        <v>-0.832539690079516</v>
      </c>
      <c r="E33" s="4">
        <v>1</v>
      </c>
      <c r="F33" s="4">
        <v>1.8195439355418688</v>
      </c>
      <c r="G33" s="4">
        <f t="shared" si="0"/>
        <v>1.813058168400725</v>
      </c>
    </row>
    <row r="34" spans="1:7" x14ac:dyDescent="0.25">
      <c r="A34" s="4">
        <v>40</v>
      </c>
      <c r="B34" s="4">
        <v>1.00328333333333</v>
      </c>
      <c r="C34" s="4">
        <v>0.13711530112815101</v>
      </c>
      <c r="D34" s="4">
        <v>-0.67701483487344905</v>
      </c>
      <c r="E34" s="4">
        <v>1</v>
      </c>
      <c r="F34" s="4">
        <v>1.7528164311882715</v>
      </c>
      <c r="G34" s="4">
        <f t="shared" si="0"/>
        <v>1.8668247752446032</v>
      </c>
    </row>
    <row r="37" spans="1:7" ht="18.75" x14ac:dyDescent="0.3">
      <c r="D37" s="1" t="s">
        <v>41</v>
      </c>
    </row>
    <row r="39" spans="1:7" s="5" customFormat="1" x14ac:dyDescent="0.25">
      <c r="A39" s="5" t="s">
        <v>30</v>
      </c>
      <c r="B39" s="5" t="s">
        <v>89</v>
      </c>
      <c r="C39" s="5" t="s">
        <v>90</v>
      </c>
      <c r="D39" s="5" t="s">
        <v>91</v>
      </c>
      <c r="E39" s="5" t="s">
        <v>92</v>
      </c>
      <c r="F39" s="5" t="s">
        <v>88</v>
      </c>
      <c r="G39" s="5" t="s">
        <v>93</v>
      </c>
    </row>
    <row r="40" spans="1:7" x14ac:dyDescent="0.25">
      <c r="A40" s="4">
        <v>12</v>
      </c>
      <c r="B40" s="4">
        <v>1.0117506849315101</v>
      </c>
      <c r="C40" s="4">
        <v>0.147288132321963</v>
      </c>
      <c r="D40" s="4">
        <v>-0.90459067331165899</v>
      </c>
      <c r="E40" s="4">
        <v>1</v>
      </c>
      <c r="F40" s="4">
        <v>2.1527774147972449</v>
      </c>
      <c r="G40" s="4">
        <f t="shared" ref="G40:G49" si="1">-16.6599+ 17.7203 *B40 + 5.1925 *C40-0.197 *D40  -0.0971  *E40</f>
        <v>2.1145236519160306</v>
      </c>
    </row>
    <row r="41" spans="1:7" x14ac:dyDescent="0.25">
      <c r="A41" s="4">
        <v>14</v>
      </c>
      <c r="B41" s="4">
        <v>1.01029722222222</v>
      </c>
      <c r="C41" s="4">
        <v>0.13845818476892599</v>
      </c>
      <c r="D41" s="4">
        <v>-0.693302524992647</v>
      </c>
      <c r="E41" s="4">
        <v>1</v>
      </c>
      <c r="F41" s="4">
        <v>1.9444826721501687</v>
      </c>
      <c r="G41" s="4">
        <f t="shared" si="1"/>
        <v>2.0012945887806062</v>
      </c>
    </row>
    <row r="42" spans="1:7" x14ac:dyDescent="0.25">
      <c r="A42" s="4">
        <v>16</v>
      </c>
      <c r="B42" s="4">
        <v>1.00833333333333</v>
      </c>
      <c r="C42" s="4">
        <v>0.140888272803908</v>
      </c>
      <c r="D42" s="4">
        <v>-0.84617279018164504</v>
      </c>
      <c r="E42" s="4">
        <v>1</v>
      </c>
      <c r="F42" s="4">
        <v>1.9856509736909491</v>
      </c>
      <c r="G42" s="4">
        <f t="shared" si="1"/>
        <v>2.0092275628666836</v>
      </c>
    </row>
    <row r="43" spans="1:7" x14ac:dyDescent="0.25">
      <c r="A43" s="4">
        <v>18</v>
      </c>
      <c r="B43" s="4">
        <v>1.0146397260274</v>
      </c>
      <c r="C43" s="4">
        <v>0.140888272803908</v>
      </c>
      <c r="D43" s="4">
        <v>-0.85800710970827199</v>
      </c>
      <c r="E43" s="4">
        <v>1</v>
      </c>
      <c r="F43" s="4">
        <v>2.1531743793715341</v>
      </c>
      <c r="G43" s="4">
        <f t="shared" si="1"/>
        <v>2.1233100942701606</v>
      </c>
    </row>
    <row r="44" spans="1:7" x14ac:dyDescent="0.25">
      <c r="A44" s="4">
        <v>19</v>
      </c>
      <c r="B44" s="4">
        <v>1.00833333333333</v>
      </c>
      <c r="C44" s="4">
        <v>0.14164427475875899</v>
      </c>
      <c r="D44" s="4">
        <v>-0.837253944863666</v>
      </c>
      <c r="E44" s="4">
        <v>1</v>
      </c>
      <c r="F44" s="4">
        <v>1.9962489145691322</v>
      </c>
      <c r="G44" s="4">
        <f t="shared" si="1"/>
        <v>2.011396090489606</v>
      </c>
    </row>
    <row r="45" spans="1:7" x14ac:dyDescent="0.25">
      <c r="A45" s="4">
        <v>27</v>
      </c>
      <c r="B45" s="4">
        <v>1.01243188405797</v>
      </c>
      <c r="C45" s="4">
        <v>0.14846619200459901</v>
      </c>
      <c r="D45" s="4">
        <v>-0.86912185448131096</v>
      </c>
      <c r="E45" s="4">
        <v>2</v>
      </c>
      <c r="F45" s="4">
        <v>2.0321753769613631</v>
      </c>
      <c r="G45" s="4">
        <f t="shared" si="1"/>
        <v>2.028624422389147</v>
      </c>
    </row>
    <row r="46" spans="1:7" x14ac:dyDescent="0.25">
      <c r="A46" s="4">
        <v>28</v>
      </c>
      <c r="B46" s="4">
        <v>1.0173111111111099</v>
      </c>
      <c r="C46" s="4">
        <v>0.14988260006946</v>
      </c>
      <c r="D46" s="4">
        <v>-0.876529730236006</v>
      </c>
      <c r="E46" s="4">
        <v>2</v>
      </c>
      <c r="F46" s="4">
        <v>2.0975696394313714</v>
      </c>
      <c r="G46" s="4">
        <f t="shared" si="1"/>
        <v>2.1238998399393685</v>
      </c>
    </row>
    <row r="47" spans="1:7" x14ac:dyDescent="0.25">
      <c r="A47" s="4">
        <v>31</v>
      </c>
      <c r="B47" s="4">
        <v>1.0065205128205099</v>
      </c>
      <c r="C47" s="4">
        <v>0.141324919662004</v>
      </c>
      <c r="D47" s="4">
        <v>-1.1220813002110299</v>
      </c>
      <c r="E47" s="4">
        <v>1</v>
      </c>
      <c r="F47" s="4">
        <v>2.0362694957428151</v>
      </c>
      <c r="G47" s="4">
        <f t="shared" si="1"/>
        <v>2.0337251048198119</v>
      </c>
    </row>
    <row r="48" spans="1:7" x14ac:dyDescent="0.25">
      <c r="A48" s="4">
        <v>35</v>
      </c>
      <c r="B48" s="4">
        <v>1.0146397260274</v>
      </c>
      <c r="C48" s="4">
        <v>0.147553895400937</v>
      </c>
      <c r="D48" s="4">
        <v>-1.3293500151972399</v>
      </c>
      <c r="E48" s="4">
        <v>2</v>
      </c>
      <c r="F48" s="4">
        <v>2.1548802447187616</v>
      </c>
      <c r="G48" s="4">
        <f t="shared" si="1"/>
        <v>2.1536758919865604</v>
      </c>
    </row>
    <row r="49" spans="1:7" x14ac:dyDescent="0.25">
      <c r="A49" s="4">
        <v>37</v>
      </c>
      <c r="B49" s="4">
        <v>1.01476060606061</v>
      </c>
      <c r="C49" s="4">
        <v>0.146923393275421</v>
      </c>
      <c r="D49" s="4">
        <v>-0.84325941858754705</v>
      </c>
      <c r="E49" s="4">
        <v>1</v>
      </c>
      <c r="F49" s="4">
        <v>2.1179669354917672</v>
      </c>
      <c r="G49" s="4">
        <f t="shared" si="1"/>
        <v>2.1538841926201986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sqref="A1:XFD1048576"/>
    </sheetView>
  </sheetViews>
  <sheetFormatPr defaultRowHeight="15" x14ac:dyDescent="0.25"/>
  <sheetData>
    <row r="2" spans="1:7" ht="18.75" x14ac:dyDescent="0.3">
      <c r="D2" s="1" t="s">
        <v>42</v>
      </c>
    </row>
    <row r="4" spans="1:7" s="3" customFormat="1" x14ac:dyDescent="0.25">
      <c r="A4" s="3" t="s">
        <v>30</v>
      </c>
      <c r="B4" s="3" t="s">
        <v>89</v>
      </c>
      <c r="C4" s="3" t="s">
        <v>94</v>
      </c>
      <c r="D4" s="3" t="s">
        <v>91</v>
      </c>
      <c r="E4" s="3" t="s">
        <v>92</v>
      </c>
      <c r="F4" s="3" t="s">
        <v>88</v>
      </c>
      <c r="G4" s="3" t="s">
        <v>93</v>
      </c>
    </row>
    <row r="5" spans="1:7" x14ac:dyDescent="0.25">
      <c r="A5">
        <v>8</v>
      </c>
      <c r="B5">
        <v>1.01058101265823</v>
      </c>
      <c r="C5">
        <v>15</v>
      </c>
      <c r="D5">
        <v>-0.85901057874204501</v>
      </c>
      <c r="E5">
        <v>1</v>
      </c>
      <c r="F5">
        <v>2.1543935379569974</v>
      </c>
      <c r="G5">
        <f t="shared" ref="G5:G34" si="0" xml:space="preserve">  -19.2704+20.9053*B5 +0.0071 *C5-0.255*D5 -0.0941*E5</f>
        <v>2.0875469415033168</v>
      </c>
    </row>
    <row r="6" spans="1:7" x14ac:dyDescent="0.25">
      <c r="A6">
        <v>9</v>
      </c>
      <c r="B6">
        <v>1.0048419753086399</v>
      </c>
      <c r="C6">
        <v>15</v>
      </c>
      <c r="D6">
        <v>-0.867987463996723</v>
      </c>
      <c r="E6">
        <v>2</v>
      </c>
      <c r="F6">
        <v>1.8873922189718468</v>
      </c>
      <c r="G6">
        <f t="shared" si="0"/>
        <v>1.8757597497388769</v>
      </c>
    </row>
    <row r="7" spans="1:7" x14ac:dyDescent="0.25">
      <c r="A7">
        <v>2</v>
      </c>
      <c r="B7">
        <v>0.99802291666666698</v>
      </c>
      <c r="C7">
        <v>14</v>
      </c>
      <c r="D7">
        <v>-0.832539690079516</v>
      </c>
      <c r="E7">
        <v>1</v>
      </c>
      <c r="F7">
        <v>1.8195439355418688</v>
      </c>
      <c r="G7">
        <f t="shared" si="0"/>
        <v>1.8111661007619506</v>
      </c>
    </row>
    <row r="8" spans="1:7" x14ac:dyDescent="0.25">
      <c r="A8">
        <v>3</v>
      </c>
      <c r="B8">
        <v>1.0048419753086399</v>
      </c>
      <c r="C8">
        <v>14</v>
      </c>
      <c r="D8">
        <v>-0.84717625921541695</v>
      </c>
      <c r="E8">
        <v>1</v>
      </c>
      <c r="F8">
        <v>1.8115750058705933</v>
      </c>
      <c r="G8">
        <f t="shared" si="0"/>
        <v>1.9574528925196435</v>
      </c>
    </row>
    <row r="9" spans="1:7" x14ac:dyDescent="0.25">
      <c r="A9">
        <v>5</v>
      </c>
      <c r="B9">
        <v>1.00047777777778</v>
      </c>
      <c r="C9">
        <v>14</v>
      </c>
      <c r="D9">
        <v>-0.83695167672020998</v>
      </c>
      <c r="E9">
        <v>1</v>
      </c>
      <c r="F9">
        <v>1.9148189804474731</v>
      </c>
      <c r="G9">
        <f t="shared" si="0"/>
        <v>1.8636107653414793</v>
      </c>
    </row>
    <row r="10" spans="1:7" x14ac:dyDescent="0.25">
      <c r="A10">
        <v>6</v>
      </c>
      <c r="B10">
        <v>1.0065205128205099</v>
      </c>
      <c r="C10">
        <v>14</v>
      </c>
      <c r="D10">
        <v>-0.85210646046258298</v>
      </c>
      <c r="E10">
        <v>1</v>
      </c>
      <c r="F10">
        <v>2.0862530238171613</v>
      </c>
      <c r="G10">
        <f t="shared" si="0"/>
        <v>1.9938004240845659</v>
      </c>
    </row>
    <row r="11" spans="1:7" x14ac:dyDescent="0.25">
      <c r="A11">
        <v>7</v>
      </c>
      <c r="B11">
        <v>1.00833333333333</v>
      </c>
      <c r="C11">
        <v>13</v>
      </c>
      <c r="D11">
        <v>-0.87539533975141803</v>
      </c>
      <c r="E11">
        <v>2</v>
      </c>
      <c r="F11">
        <v>1.8819549713396004</v>
      </c>
      <c r="G11">
        <f t="shared" si="0"/>
        <v>1.936436644969876</v>
      </c>
    </row>
    <row r="12" spans="1:7" x14ac:dyDescent="0.25">
      <c r="A12">
        <v>10</v>
      </c>
      <c r="B12">
        <v>1.00461411764706</v>
      </c>
      <c r="C12">
        <v>13</v>
      </c>
      <c r="D12">
        <v>-0.894001866254444</v>
      </c>
      <c r="E12">
        <v>1</v>
      </c>
      <c r="F12">
        <v>1.904715545278681</v>
      </c>
      <c r="G12">
        <f t="shared" si="0"/>
        <v>1.9575299895419684</v>
      </c>
    </row>
    <row r="13" spans="1:7" x14ac:dyDescent="0.25">
      <c r="A13">
        <v>11</v>
      </c>
      <c r="B13">
        <v>1.00791139240506</v>
      </c>
      <c r="C13">
        <v>13</v>
      </c>
      <c r="D13">
        <v>-0.89841385289513898</v>
      </c>
      <c r="E13">
        <v>1</v>
      </c>
      <c r="F13">
        <v>1.9642596301968489</v>
      </c>
      <c r="G13">
        <f t="shared" si="0"/>
        <v>2.027585564133763</v>
      </c>
    </row>
    <row r="14" spans="1:7" x14ac:dyDescent="0.25">
      <c r="A14">
        <v>15</v>
      </c>
      <c r="B14">
        <v>1.00328333333333</v>
      </c>
      <c r="C14">
        <v>13</v>
      </c>
      <c r="D14">
        <v>-0.83594820768643796</v>
      </c>
      <c r="E14">
        <v>1</v>
      </c>
      <c r="F14">
        <v>1.9622746046233148</v>
      </c>
      <c r="G14">
        <f t="shared" si="0"/>
        <v>1.9149058612933052</v>
      </c>
    </row>
    <row r="15" spans="1:7" x14ac:dyDescent="0.25">
      <c r="A15">
        <v>17</v>
      </c>
      <c r="B15">
        <v>1.01029722222222</v>
      </c>
      <c r="C15">
        <v>13</v>
      </c>
      <c r="D15">
        <v>-0.85110299142881096</v>
      </c>
      <c r="E15">
        <v>1</v>
      </c>
      <c r="F15">
        <v>2.1203435624380247</v>
      </c>
      <c r="G15">
        <f t="shared" si="0"/>
        <v>2.0653977825365231</v>
      </c>
    </row>
    <row r="16" spans="1:7" x14ac:dyDescent="0.25">
      <c r="A16">
        <v>30</v>
      </c>
      <c r="B16">
        <v>1.02321754385965</v>
      </c>
      <c r="C16">
        <v>13</v>
      </c>
      <c r="D16">
        <v>-0.88754060701439697</v>
      </c>
      <c r="E16">
        <v>2</v>
      </c>
      <c r="F16">
        <v>2.2604291755779347</v>
      </c>
      <c r="G16">
        <f t="shared" si="0"/>
        <v>2.250692574437815</v>
      </c>
    </row>
    <row r="17" spans="1:7" x14ac:dyDescent="0.25">
      <c r="A17">
        <v>40</v>
      </c>
      <c r="B17">
        <v>1.00328333333333</v>
      </c>
      <c r="C17">
        <v>13</v>
      </c>
      <c r="D17">
        <v>-0.67701483487344905</v>
      </c>
      <c r="E17">
        <v>1</v>
      </c>
      <c r="F17">
        <v>1.7528164311882715</v>
      </c>
      <c r="G17">
        <f t="shared" si="0"/>
        <v>1.8743778512259932</v>
      </c>
    </row>
    <row r="18" spans="1:7" x14ac:dyDescent="0.25">
      <c r="A18">
        <v>4</v>
      </c>
      <c r="B18">
        <v>1.00328333333333</v>
      </c>
      <c r="C18">
        <v>12</v>
      </c>
      <c r="D18">
        <v>-0.84312849713672999</v>
      </c>
      <c r="E18">
        <v>1</v>
      </c>
      <c r="F18">
        <v>1.8937617620579434</v>
      </c>
      <c r="G18">
        <f t="shared" si="0"/>
        <v>1.9096368351031296</v>
      </c>
    </row>
    <row r="19" spans="1:7" x14ac:dyDescent="0.25">
      <c r="A19">
        <v>22</v>
      </c>
      <c r="B19">
        <v>1.0065205128205099</v>
      </c>
      <c r="C19">
        <v>12</v>
      </c>
      <c r="D19">
        <v>-0.83531766997752799</v>
      </c>
      <c r="E19">
        <v>1</v>
      </c>
      <c r="F19">
        <v>2.02143739646709</v>
      </c>
      <c r="G19">
        <f t="shared" si="0"/>
        <v>1.9753192825108767</v>
      </c>
    </row>
    <row r="20" spans="1:7" x14ac:dyDescent="0.25">
      <c r="A20">
        <v>24</v>
      </c>
      <c r="B20">
        <v>1.01243188405797</v>
      </c>
      <c r="C20">
        <v>12</v>
      </c>
      <c r="D20">
        <v>-0.84554225247273496</v>
      </c>
      <c r="E20">
        <v>1</v>
      </c>
      <c r="F20">
        <v>2.0912447659079607</v>
      </c>
      <c r="G20">
        <f t="shared" si="0"/>
        <v>2.1015055401776301</v>
      </c>
    </row>
    <row r="21" spans="1:7" x14ac:dyDescent="0.25">
      <c r="A21">
        <v>26</v>
      </c>
      <c r="B21">
        <v>1.01476060606061</v>
      </c>
      <c r="C21">
        <v>12</v>
      </c>
      <c r="D21">
        <v>-0.85047245371990099</v>
      </c>
      <c r="E21">
        <v>1</v>
      </c>
      <c r="F21">
        <v>2.1118000068983447</v>
      </c>
      <c r="G21">
        <f t="shared" si="0"/>
        <v>2.1514453735774466</v>
      </c>
    </row>
    <row r="22" spans="1:7" x14ac:dyDescent="0.25">
      <c r="A22">
        <v>33</v>
      </c>
      <c r="B22">
        <v>1.01243188405797</v>
      </c>
      <c r="C22">
        <v>12</v>
      </c>
      <c r="D22">
        <v>-1.1384604107160901</v>
      </c>
      <c r="E22">
        <v>1</v>
      </c>
      <c r="F22">
        <v>2.1216254922084716</v>
      </c>
      <c r="G22">
        <f t="shared" si="0"/>
        <v>2.1761996705296855</v>
      </c>
    </row>
    <row r="23" spans="1:7" x14ac:dyDescent="0.25">
      <c r="A23">
        <v>1</v>
      </c>
      <c r="B23">
        <v>1.01243188405797</v>
      </c>
      <c r="C23">
        <v>11</v>
      </c>
      <c r="D23">
        <v>-0.84166593150435998</v>
      </c>
      <c r="E23">
        <v>1</v>
      </c>
      <c r="F23">
        <v>2.143295907124072</v>
      </c>
      <c r="G23">
        <f t="shared" si="0"/>
        <v>2.0934170783306945</v>
      </c>
    </row>
    <row r="24" spans="1:7" x14ac:dyDescent="0.25">
      <c r="A24">
        <v>13</v>
      </c>
      <c r="B24">
        <v>1.0097552631578901</v>
      </c>
      <c r="C24">
        <v>11</v>
      </c>
      <c r="D24">
        <v>-1.0317231678413199</v>
      </c>
      <c r="E24">
        <v>1</v>
      </c>
      <c r="F24">
        <v>2.1427647746387248</v>
      </c>
      <c r="G24">
        <f t="shared" si="0"/>
        <v>2.0859261106941793</v>
      </c>
    </row>
    <row r="25" spans="1:7" x14ac:dyDescent="0.25">
      <c r="A25">
        <v>29</v>
      </c>
      <c r="B25">
        <v>1.01476060606061</v>
      </c>
      <c r="C25">
        <v>11</v>
      </c>
      <c r="D25">
        <v>-1.39461783160743</v>
      </c>
      <c r="E25">
        <v>2</v>
      </c>
      <c r="F25">
        <v>2.1643826009631688</v>
      </c>
      <c r="G25">
        <f t="shared" si="0"/>
        <v>2.1890024449387666</v>
      </c>
    </row>
    <row r="26" spans="1:7" x14ac:dyDescent="0.25">
      <c r="A26">
        <v>38</v>
      </c>
      <c r="B26">
        <v>1.0173111111111099</v>
      </c>
      <c r="C26">
        <v>11</v>
      </c>
      <c r="D26">
        <v>-0.84730718066623401</v>
      </c>
      <c r="E26">
        <v>1</v>
      </c>
      <c r="F26">
        <v>2.1802406009557402</v>
      </c>
      <c r="G26">
        <f t="shared" si="0"/>
        <v>2.1968573021809785</v>
      </c>
    </row>
    <row r="27" spans="1:7" x14ac:dyDescent="0.25">
      <c r="A27">
        <v>23</v>
      </c>
      <c r="B27">
        <v>1.00833333333333</v>
      </c>
      <c r="C27">
        <v>10</v>
      </c>
      <c r="D27">
        <v>-0.96170243554785595</v>
      </c>
      <c r="E27">
        <v>1</v>
      </c>
      <c r="F27">
        <v>2.0865733656205743</v>
      </c>
      <c r="G27">
        <f t="shared" si="0"/>
        <v>2.0312449543979674</v>
      </c>
    </row>
    <row r="28" spans="1:7" x14ac:dyDescent="0.25">
      <c r="A28">
        <v>25</v>
      </c>
      <c r="B28">
        <v>1.01029722222222</v>
      </c>
      <c r="C28">
        <v>10</v>
      </c>
      <c r="D28">
        <v>-0.841494490394048</v>
      </c>
      <c r="E28">
        <v>1</v>
      </c>
      <c r="F28">
        <v>2.1042138841993232</v>
      </c>
      <c r="G28">
        <f t="shared" si="0"/>
        <v>2.0416476147726583</v>
      </c>
    </row>
    <row r="29" spans="1:7" x14ac:dyDescent="0.25">
      <c r="A29">
        <v>32</v>
      </c>
      <c r="B29">
        <v>1.01029722222222</v>
      </c>
      <c r="C29">
        <v>10</v>
      </c>
      <c r="D29">
        <v>-1.13203074765363</v>
      </c>
      <c r="E29">
        <v>1</v>
      </c>
      <c r="F29">
        <v>2.0981243382942352</v>
      </c>
      <c r="G29">
        <f t="shared" si="0"/>
        <v>2.1157343603738519</v>
      </c>
    </row>
    <row r="30" spans="1:7" x14ac:dyDescent="0.25">
      <c r="A30">
        <v>34</v>
      </c>
      <c r="B30">
        <v>1.00833333333333</v>
      </c>
      <c r="C30">
        <v>10</v>
      </c>
      <c r="D30">
        <v>-1.25491889149198</v>
      </c>
      <c r="E30">
        <v>1</v>
      </c>
      <c r="F30">
        <v>2.1854571574019261</v>
      </c>
      <c r="G30">
        <f t="shared" si="0"/>
        <v>2.106015150663719</v>
      </c>
    </row>
    <row r="31" spans="1:7" x14ac:dyDescent="0.25">
      <c r="A31">
        <v>20</v>
      </c>
      <c r="B31">
        <v>1.01476060606061</v>
      </c>
      <c r="C31">
        <v>9</v>
      </c>
      <c r="D31">
        <v>-0.96713805040498702</v>
      </c>
      <c r="E31">
        <v>1</v>
      </c>
      <c r="F31">
        <v>2.0993352776859577</v>
      </c>
      <c r="G31">
        <f t="shared" si="0"/>
        <v>2.1598951007321432</v>
      </c>
    </row>
    <row r="32" spans="1:7" x14ac:dyDescent="0.25">
      <c r="A32">
        <v>21</v>
      </c>
      <c r="B32">
        <v>1.0173111111111099</v>
      </c>
      <c r="C32">
        <v>9</v>
      </c>
      <c r="D32">
        <v>-0.84784275192087999</v>
      </c>
      <c r="E32">
        <v>1</v>
      </c>
      <c r="F32">
        <v>2.1543935379569974</v>
      </c>
      <c r="G32">
        <f t="shared" si="0"/>
        <v>2.1827938728509126</v>
      </c>
    </row>
    <row r="33" spans="1:7" x14ac:dyDescent="0.25">
      <c r="A33">
        <v>36</v>
      </c>
      <c r="B33">
        <v>1.01243188405797</v>
      </c>
      <c r="C33">
        <v>9</v>
      </c>
      <c r="D33">
        <v>-1.1844381550610299</v>
      </c>
      <c r="E33">
        <v>1</v>
      </c>
      <c r="F33">
        <v>2.0855046394264978</v>
      </c>
      <c r="G33">
        <f t="shared" si="0"/>
        <v>2.1666239953376456</v>
      </c>
    </row>
    <row r="34" spans="1:7" x14ac:dyDescent="0.25">
      <c r="A34">
        <v>39</v>
      </c>
      <c r="B34">
        <v>1.01243188405797</v>
      </c>
      <c r="C34">
        <v>9</v>
      </c>
      <c r="D34">
        <v>-0.96288222643415</v>
      </c>
      <c r="E34">
        <v>1</v>
      </c>
      <c r="F34">
        <v>2.1951798424319033</v>
      </c>
      <c r="G34">
        <f t="shared" si="0"/>
        <v>2.1101272335377912</v>
      </c>
    </row>
    <row r="37" spans="1:7" ht="18.75" x14ac:dyDescent="0.3">
      <c r="D37" s="1" t="s">
        <v>41</v>
      </c>
    </row>
    <row r="39" spans="1:7" s="3" customFormat="1" x14ac:dyDescent="0.25">
      <c r="A39" s="3" t="s">
        <v>30</v>
      </c>
      <c r="B39" s="3" t="s">
        <v>89</v>
      </c>
      <c r="C39" s="3" t="s">
        <v>94</v>
      </c>
      <c r="D39" s="3" t="s">
        <v>91</v>
      </c>
      <c r="E39" s="3" t="s">
        <v>92</v>
      </c>
      <c r="F39" s="3" t="s">
        <v>88</v>
      </c>
      <c r="G39" s="3" t="s">
        <v>93</v>
      </c>
    </row>
    <row r="40" spans="1:7" x14ac:dyDescent="0.25">
      <c r="A40">
        <v>12</v>
      </c>
      <c r="B40">
        <v>1.0117506849315101</v>
      </c>
      <c r="C40">
        <v>11</v>
      </c>
      <c r="D40">
        <v>-0.90459067331165899</v>
      </c>
      <c r="E40">
        <v>1</v>
      </c>
      <c r="F40">
        <v>2.1527774147972449</v>
      </c>
      <c r="G40">
        <f t="shared" ref="G40:G49" si="1" xml:space="preserve">  -19.2704+20.9053*B40 +0.0071 *C40-0.255*D40 -0.0941*E40</f>
        <v>2.0952222153931745</v>
      </c>
    </row>
    <row r="41" spans="1:7" x14ac:dyDescent="0.25">
      <c r="A41">
        <v>14</v>
      </c>
      <c r="B41">
        <v>1.01029722222222</v>
      </c>
      <c r="C41">
        <v>11</v>
      </c>
      <c r="D41">
        <v>-0.693302524992647</v>
      </c>
      <c r="E41">
        <v>1</v>
      </c>
      <c r="F41">
        <v>1.9444826721501687</v>
      </c>
      <c r="G41">
        <f t="shared" si="1"/>
        <v>2.010958663595301</v>
      </c>
    </row>
    <row r="42" spans="1:7" x14ac:dyDescent="0.25">
      <c r="A42">
        <v>16</v>
      </c>
      <c r="B42">
        <v>1.00833333333333</v>
      </c>
      <c r="C42">
        <v>13</v>
      </c>
      <c r="D42">
        <v>-0.84617279018164504</v>
      </c>
      <c r="E42">
        <v>1</v>
      </c>
      <c r="F42">
        <v>1.9856509736909491</v>
      </c>
      <c r="G42">
        <f t="shared" si="1"/>
        <v>2.0230848948295836</v>
      </c>
    </row>
    <row r="43" spans="1:7" x14ac:dyDescent="0.25">
      <c r="A43">
        <v>18</v>
      </c>
      <c r="B43">
        <v>1.0146397260274</v>
      </c>
      <c r="C43">
        <v>14</v>
      </c>
      <c r="D43">
        <v>-0.85800710970827199</v>
      </c>
      <c r="E43">
        <v>1</v>
      </c>
      <c r="F43">
        <v>2.1531743793715341</v>
      </c>
      <c r="G43">
        <f t="shared" si="1"/>
        <v>2.1650396774962188</v>
      </c>
    </row>
    <row r="44" spans="1:7" x14ac:dyDescent="0.25">
      <c r="A44">
        <v>19</v>
      </c>
      <c r="B44">
        <v>1.00833333333333</v>
      </c>
      <c r="C44">
        <v>11</v>
      </c>
      <c r="D44">
        <v>-0.837253944863666</v>
      </c>
      <c r="E44">
        <v>1</v>
      </c>
      <c r="F44">
        <v>1.9962489145691322</v>
      </c>
      <c r="G44">
        <f t="shared" si="1"/>
        <v>2.0066105892734991</v>
      </c>
    </row>
    <row r="45" spans="1:7" x14ac:dyDescent="0.25">
      <c r="A45">
        <v>27</v>
      </c>
      <c r="B45">
        <v>1.01243188405797</v>
      </c>
      <c r="C45">
        <v>13</v>
      </c>
      <c r="D45">
        <v>-0.86912185448131096</v>
      </c>
      <c r="E45">
        <v>2</v>
      </c>
      <c r="F45">
        <v>2.0321753769613631</v>
      </c>
      <c r="G45">
        <f t="shared" si="1"/>
        <v>2.0205183386898171</v>
      </c>
    </row>
    <row r="46" spans="1:7" x14ac:dyDescent="0.25">
      <c r="A46">
        <v>28</v>
      </c>
      <c r="B46">
        <v>1.0173111111111099</v>
      </c>
      <c r="C46">
        <v>11</v>
      </c>
      <c r="D46">
        <v>-0.876529730236006</v>
      </c>
      <c r="E46">
        <v>2</v>
      </c>
      <c r="F46">
        <v>2.0975696394313714</v>
      </c>
      <c r="G46">
        <f t="shared" si="1"/>
        <v>2.1102090523212702</v>
      </c>
    </row>
    <row r="47" spans="1:7" x14ac:dyDescent="0.25">
      <c r="A47">
        <v>31</v>
      </c>
      <c r="B47">
        <v>1.0065205128205099</v>
      </c>
      <c r="C47">
        <v>12</v>
      </c>
      <c r="D47">
        <v>-1.1220813002110299</v>
      </c>
      <c r="E47">
        <v>1</v>
      </c>
      <c r="F47">
        <v>2.0362694957428151</v>
      </c>
      <c r="G47">
        <f t="shared" si="1"/>
        <v>2.0484440082204198</v>
      </c>
    </row>
    <row r="48" spans="1:7" x14ac:dyDescent="0.25">
      <c r="A48">
        <v>35</v>
      </c>
      <c r="B48">
        <v>1.0146397260274</v>
      </c>
      <c r="C48">
        <v>8</v>
      </c>
      <c r="D48">
        <v>-1.3293500151972399</v>
      </c>
      <c r="E48">
        <v>2</v>
      </c>
      <c r="F48">
        <v>2.1548802447187616</v>
      </c>
      <c r="G48">
        <f t="shared" si="1"/>
        <v>2.1485321183959054</v>
      </c>
    </row>
    <row r="49" spans="1:7" x14ac:dyDescent="0.25">
      <c r="A49">
        <v>37</v>
      </c>
      <c r="B49">
        <v>1.01476060606061</v>
      </c>
      <c r="C49">
        <v>9</v>
      </c>
      <c r="D49">
        <v>-0.84325941858754705</v>
      </c>
      <c r="E49">
        <v>1</v>
      </c>
      <c r="F49">
        <v>2.1179669354917672</v>
      </c>
      <c r="G49">
        <f t="shared" si="1"/>
        <v>2.1283060496186961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L31" sqref="L31"/>
    </sheetView>
  </sheetViews>
  <sheetFormatPr defaultRowHeight="15" x14ac:dyDescent="0.25"/>
  <sheetData>
    <row r="2" spans="1:7" ht="18.75" x14ac:dyDescent="0.3">
      <c r="D2" s="1" t="s">
        <v>42</v>
      </c>
    </row>
    <row r="4" spans="1:7" s="3" customFormat="1" x14ac:dyDescent="0.25">
      <c r="A4" s="3" t="s">
        <v>30</v>
      </c>
      <c r="B4" s="3" t="s">
        <v>89</v>
      </c>
      <c r="C4" s="3" t="s">
        <v>32</v>
      </c>
      <c r="D4" s="3" t="s">
        <v>91</v>
      </c>
      <c r="E4" s="3" t="s">
        <v>92</v>
      </c>
      <c r="F4" s="3" t="s">
        <v>88</v>
      </c>
      <c r="G4" s="3" t="s">
        <v>93</v>
      </c>
    </row>
    <row r="5" spans="1:7" x14ac:dyDescent="0.25">
      <c r="A5">
        <v>2</v>
      </c>
      <c r="B5">
        <v>0.99802291666666698</v>
      </c>
      <c r="C5">
        <v>0</v>
      </c>
      <c r="D5">
        <v>-0.832539690079516</v>
      </c>
      <c r="E5">
        <v>1</v>
      </c>
      <c r="F5">
        <v>1.8195439355418688</v>
      </c>
      <c r="G5">
        <f t="shared" ref="G5:G34" si="0" xml:space="preserve">   -18.2563+20.004*B5-0.0326*C5-0.2455*D5 -0.1012 *E5</f>
        <v>1.8113389189145277</v>
      </c>
    </row>
    <row r="6" spans="1:7" x14ac:dyDescent="0.25">
      <c r="A6">
        <v>3</v>
      </c>
      <c r="B6">
        <v>1.0048419753086399</v>
      </c>
      <c r="C6">
        <v>0</v>
      </c>
      <c r="D6">
        <v>-0.84717625921541695</v>
      </c>
      <c r="E6">
        <v>1</v>
      </c>
      <c r="F6">
        <v>1.8115750058705933</v>
      </c>
      <c r="G6">
        <f t="shared" si="0"/>
        <v>1.9513406457114204</v>
      </c>
    </row>
    <row r="7" spans="1:7" x14ac:dyDescent="0.25">
      <c r="A7">
        <v>4</v>
      </c>
      <c r="B7">
        <v>1.00328333333333</v>
      </c>
      <c r="C7">
        <v>0</v>
      </c>
      <c r="D7">
        <v>-0.84312849713672999</v>
      </c>
      <c r="E7">
        <v>1</v>
      </c>
      <c r="F7">
        <v>1.8937617620579434</v>
      </c>
      <c r="G7">
        <f t="shared" si="0"/>
        <v>1.9191678460470034</v>
      </c>
    </row>
    <row r="8" spans="1:7" x14ac:dyDescent="0.25">
      <c r="A8">
        <v>5</v>
      </c>
      <c r="B8">
        <v>1.00047777777778</v>
      </c>
      <c r="C8">
        <v>0</v>
      </c>
      <c r="D8">
        <v>-0.83695167672020998</v>
      </c>
      <c r="E8">
        <v>1</v>
      </c>
      <c r="F8">
        <v>1.9148189804474731</v>
      </c>
      <c r="G8">
        <f t="shared" si="0"/>
        <v>1.8615291033015231</v>
      </c>
    </row>
    <row r="9" spans="1:7" x14ac:dyDescent="0.25">
      <c r="A9">
        <v>6</v>
      </c>
      <c r="B9">
        <v>1.0065205128205099</v>
      </c>
      <c r="C9">
        <v>0</v>
      </c>
      <c r="D9">
        <v>-0.85210646046258298</v>
      </c>
      <c r="E9">
        <v>1</v>
      </c>
      <c r="F9">
        <v>2.0862530238171613</v>
      </c>
      <c r="G9">
        <f t="shared" si="0"/>
        <v>1.9861284745050449</v>
      </c>
    </row>
    <row r="10" spans="1:7" x14ac:dyDescent="0.25">
      <c r="A10">
        <v>7</v>
      </c>
      <c r="B10">
        <v>1.00833333333333</v>
      </c>
      <c r="C10">
        <v>0</v>
      </c>
      <c r="D10">
        <v>-0.87539533975141803</v>
      </c>
      <c r="E10">
        <v>2</v>
      </c>
      <c r="F10">
        <v>1.8819549713396004</v>
      </c>
      <c r="G10">
        <f t="shared" si="0"/>
        <v>1.9269095559089062</v>
      </c>
    </row>
    <row r="11" spans="1:7" x14ac:dyDescent="0.25">
      <c r="A11">
        <v>8</v>
      </c>
      <c r="B11">
        <v>1.01058101265823</v>
      </c>
      <c r="C11">
        <v>0</v>
      </c>
      <c r="D11">
        <v>-0.85901057874204501</v>
      </c>
      <c r="E11">
        <v>1</v>
      </c>
      <c r="F11">
        <v>2.1543935379569974</v>
      </c>
      <c r="G11">
        <f t="shared" si="0"/>
        <v>2.0690496742964064</v>
      </c>
    </row>
    <row r="12" spans="1:7" x14ac:dyDescent="0.25">
      <c r="A12">
        <v>9</v>
      </c>
      <c r="B12">
        <v>1.0048419753086399</v>
      </c>
      <c r="C12">
        <v>0</v>
      </c>
      <c r="D12">
        <v>-0.867987463996723</v>
      </c>
      <c r="E12">
        <v>2</v>
      </c>
      <c r="F12">
        <v>1.8873922189718468</v>
      </c>
      <c r="G12">
        <f t="shared" si="0"/>
        <v>1.8552497964852313</v>
      </c>
    </row>
    <row r="13" spans="1:7" x14ac:dyDescent="0.25">
      <c r="A13">
        <v>10</v>
      </c>
      <c r="B13">
        <v>1.00461411764706</v>
      </c>
      <c r="C13">
        <v>0</v>
      </c>
      <c r="D13">
        <v>-0.894001866254444</v>
      </c>
      <c r="E13">
        <v>1</v>
      </c>
      <c r="F13">
        <v>1.904715545278681</v>
      </c>
      <c r="G13">
        <f t="shared" si="0"/>
        <v>1.9582782675772568</v>
      </c>
    </row>
    <row r="14" spans="1:7" x14ac:dyDescent="0.25">
      <c r="A14">
        <v>11</v>
      </c>
      <c r="B14">
        <v>1.00791139240506</v>
      </c>
      <c r="C14">
        <v>0</v>
      </c>
      <c r="D14">
        <v>-0.89841385289513898</v>
      </c>
      <c r="E14">
        <v>1</v>
      </c>
      <c r="F14">
        <v>1.9642596301968489</v>
      </c>
      <c r="G14">
        <f t="shared" si="0"/>
        <v>2.0253200945565775</v>
      </c>
    </row>
    <row r="15" spans="1:7" x14ac:dyDescent="0.25">
      <c r="A15">
        <v>13</v>
      </c>
      <c r="B15">
        <v>1.0097552631578901</v>
      </c>
      <c r="C15">
        <v>0</v>
      </c>
      <c r="D15">
        <v>-1.0317231678413199</v>
      </c>
      <c r="E15">
        <v>1</v>
      </c>
      <c r="F15">
        <v>2.1427647746387248</v>
      </c>
      <c r="G15">
        <f t="shared" si="0"/>
        <v>2.0949323219154778</v>
      </c>
    </row>
    <row r="16" spans="1:7" x14ac:dyDescent="0.25">
      <c r="A16">
        <v>15</v>
      </c>
      <c r="B16">
        <v>1.00328333333333</v>
      </c>
      <c r="C16">
        <v>0</v>
      </c>
      <c r="D16">
        <v>-0.83594820768643796</v>
      </c>
      <c r="E16">
        <v>1</v>
      </c>
      <c r="F16">
        <v>1.9622746046233148</v>
      </c>
      <c r="G16">
        <f t="shared" si="0"/>
        <v>1.9174050849869566</v>
      </c>
    </row>
    <row r="17" spans="1:7" x14ac:dyDescent="0.25">
      <c r="A17">
        <v>17</v>
      </c>
      <c r="B17">
        <v>1.01029722222222</v>
      </c>
      <c r="C17">
        <v>0</v>
      </c>
      <c r="D17">
        <v>-0.85110299142881096</v>
      </c>
      <c r="E17">
        <v>1</v>
      </c>
      <c r="F17">
        <v>2.1203435624380247</v>
      </c>
      <c r="G17">
        <f t="shared" si="0"/>
        <v>2.0614314177290631</v>
      </c>
    </row>
    <row r="18" spans="1:7" x14ac:dyDescent="0.25">
      <c r="A18">
        <v>22</v>
      </c>
      <c r="B18">
        <v>1.0065205128205099</v>
      </c>
      <c r="C18">
        <v>0</v>
      </c>
      <c r="D18">
        <v>-0.83531766997752799</v>
      </c>
      <c r="E18">
        <v>1</v>
      </c>
      <c r="F18">
        <v>2.02143739646709</v>
      </c>
      <c r="G18">
        <f t="shared" si="0"/>
        <v>1.9820068264409638</v>
      </c>
    </row>
    <row r="19" spans="1:7" x14ac:dyDescent="0.25">
      <c r="A19">
        <v>23</v>
      </c>
      <c r="B19">
        <v>1.00833333333333</v>
      </c>
      <c r="C19">
        <v>0</v>
      </c>
      <c r="D19">
        <v>-0.96170243554785595</v>
      </c>
      <c r="E19">
        <v>1</v>
      </c>
      <c r="F19">
        <v>2.0865733656205743</v>
      </c>
      <c r="G19">
        <f t="shared" si="0"/>
        <v>2.0492979479269318</v>
      </c>
    </row>
    <row r="20" spans="1:7" x14ac:dyDescent="0.25">
      <c r="A20">
        <v>24</v>
      </c>
      <c r="B20">
        <v>1.01243188405797</v>
      </c>
      <c r="C20">
        <v>0</v>
      </c>
      <c r="D20">
        <v>-0.84554225247273496</v>
      </c>
      <c r="E20">
        <v>1</v>
      </c>
      <c r="F20">
        <v>2.0912447659079607</v>
      </c>
      <c r="G20">
        <f t="shared" si="0"/>
        <v>2.1027680316776922</v>
      </c>
    </row>
    <row r="21" spans="1:7" x14ac:dyDescent="0.25">
      <c r="A21">
        <v>25</v>
      </c>
      <c r="B21">
        <v>1.01029722222222</v>
      </c>
      <c r="C21">
        <v>0</v>
      </c>
      <c r="D21">
        <v>-0.841494490394048</v>
      </c>
      <c r="E21">
        <v>1</v>
      </c>
      <c r="F21">
        <v>2.1042138841993232</v>
      </c>
      <c r="G21">
        <f t="shared" si="0"/>
        <v>2.0590725307250288</v>
      </c>
    </row>
    <row r="22" spans="1:7" x14ac:dyDescent="0.25">
      <c r="A22">
        <v>26</v>
      </c>
      <c r="B22">
        <v>1.01476060606061</v>
      </c>
      <c r="C22">
        <v>0</v>
      </c>
      <c r="D22">
        <v>-0.85047245371990099</v>
      </c>
      <c r="E22">
        <v>1</v>
      </c>
      <c r="F22">
        <v>2.1118000068983447</v>
      </c>
      <c r="G22">
        <f t="shared" si="0"/>
        <v>2.1505621510246802</v>
      </c>
    </row>
    <row r="23" spans="1:7" x14ac:dyDescent="0.25">
      <c r="A23">
        <v>29</v>
      </c>
      <c r="B23">
        <v>1.01476060606061</v>
      </c>
      <c r="C23">
        <v>0</v>
      </c>
      <c r="D23">
        <v>-1.39461783160743</v>
      </c>
      <c r="E23">
        <v>2</v>
      </c>
      <c r="F23">
        <v>2.1643826009631688</v>
      </c>
      <c r="G23">
        <f t="shared" si="0"/>
        <v>2.1829498412960686</v>
      </c>
    </row>
    <row r="24" spans="1:7" x14ac:dyDescent="0.25">
      <c r="A24">
        <v>30</v>
      </c>
      <c r="B24">
        <v>1.02321754385965</v>
      </c>
      <c r="C24">
        <v>0</v>
      </c>
      <c r="D24">
        <v>-0.88754060701439697</v>
      </c>
      <c r="E24">
        <v>2</v>
      </c>
      <c r="F24">
        <v>2.2604291755779347</v>
      </c>
      <c r="G24">
        <f t="shared" si="0"/>
        <v>2.2276349663904749</v>
      </c>
    </row>
    <row r="25" spans="1:7" x14ac:dyDescent="0.25">
      <c r="A25">
        <v>32</v>
      </c>
      <c r="B25">
        <v>1.01029722222222</v>
      </c>
      <c r="C25">
        <v>0</v>
      </c>
      <c r="D25">
        <v>-1.13203074765363</v>
      </c>
      <c r="E25">
        <v>1</v>
      </c>
      <c r="F25">
        <v>2.0981243382942352</v>
      </c>
      <c r="G25">
        <f t="shared" si="0"/>
        <v>2.1303991818822561</v>
      </c>
    </row>
    <row r="26" spans="1:7" x14ac:dyDescent="0.25">
      <c r="A26">
        <v>33</v>
      </c>
      <c r="B26">
        <v>1.01243188405797</v>
      </c>
      <c r="C26">
        <v>0</v>
      </c>
      <c r="D26">
        <v>-1.1384604107160901</v>
      </c>
      <c r="E26">
        <v>1</v>
      </c>
      <c r="F26">
        <v>2.1216254922084716</v>
      </c>
      <c r="G26">
        <f t="shared" si="0"/>
        <v>2.1746794395264359</v>
      </c>
    </row>
    <row r="27" spans="1:7" x14ac:dyDescent="0.25">
      <c r="A27">
        <v>34</v>
      </c>
      <c r="B27">
        <v>1.00833333333333</v>
      </c>
      <c r="C27">
        <v>0</v>
      </c>
      <c r="D27">
        <v>-1.25491889149198</v>
      </c>
      <c r="E27">
        <v>1</v>
      </c>
      <c r="F27">
        <v>2.1854571574019261</v>
      </c>
      <c r="G27">
        <f t="shared" si="0"/>
        <v>2.1212825878612143</v>
      </c>
    </row>
    <row r="28" spans="1:7" x14ac:dyDescent="0.25">
      <c r="A28">
        <v>36</v>
      </c>
      <c r="B28">
        <v>1.01243188405797</v>
      </c>
      <c r="C28">
        <v>0</v>
      </c>
      <c r="D28">
        <v>-1.1844381550610299</v>
      </c>
      <c r="E28">
        <v>1</v>
      </c>
      <c r="F28">
        <v>2.0855046394264978</v>
      </c>
      <c r="G28">
        <f t="shared" si="0"/>
        <v>2.1859669757631188</v>
      </c>
    </row>
    <row r="29" spans="1:7" x14ac:dyDescent="0.25">
      <c r="A29">
        <v>38</v>
      </c>
      <c r="B29">
        <v>1.0173111111111099</v>
      </c>
      <c r="C29">
        <v>0</v>
      </c>
      <c r="D29">
        <v>-0.84730718066623401</v>
      </c>
      <c r="E29">
        <v>1</v>
      </c>
      <c r="F29">
        <v>2.1802406009557402</v>
      </c>
      <c r="G29">
        <f t="shared" si="0"/>
        <v>2.2008053795202045</v>
      </c>
    </row>
    <row r="30" spans="1:7" x14ac:dyDescent="0.25">
      <c r="A30">
        <v>39</v>
      </c>
      <c r="B30">
        <v>1.01243188405797</v>
      </c>
      <c r="C30">
        <v>0</v>
      </c>
      <c r="D30">
        <v>-0.96288222643415</v>
      </c>
      <c r="E30">
        <v>1</v>
      </c>
      <c r="F30">
        <v>2.1951798424319033</v>
      </c>
      <c r="G30">
        <f t="shared" si="0"/>
        <v>2.1315749952852197</v>
      </c>
    </row>
    <row r="31" spans="1:7" x14ac:dyDescent="0.25">
      <c r="A31">
        <v>40</v>
      </c>
      <c r="B31">
        <v>1.00328333333333</v>
      </c>
      <c r="C31">
        <v>0</v>
      </c>
      <c r="D31">
        <v>-0.67701483487344905</v>
      </c>
      <c r="E31">
        <v>1</v>
      </c>
      <c r="F31">
        <v>1.7528164311882715</v>
      </c>
      <c r="G31">
        <f t="shared" si="0"/>
        <v>1.8783869419613677</v>
      </c>
    </row>
    <row r="32" spans="1:7" x14ac:dyDescent="0.25">
      <c r="A32">
        <v>1</v>
      </c>
      <c r="B32">
        <v>1.01243188405797</v>
      </c>
      <c r="C32">
        <v>1</v>
      </c>
      <c r="D32">
        <v>-0.84166593150435998</v>
      </c>
      <c r="E32">
        <v>1</v>
      </c>
      <c r="F32">
        <v>2.143295907124072</v>
      </c>
      <c r="G32">
        <f t="shared" si="0"/>
        <v>2.0692163948799562</v>
      </c>
    </row>
    <row r="33" spans="1:7" x14ac:dyDescent="0.25">
      <c r="A33">
        <v>20</v>
      </c>
      <c r="B33">
        <v>1.01476060606061</v>
      </c>
      <c r="C33">
        <v>1</v>
      </c>
      <c r="D33">
        <v>-0.96713805040498702</v>
      </c>
      <c r="E33">
        <v>1</v>
      </c>
      <c r="F33">
        <v>2.0993352776859577</v>
      </c>
      <c r="G33">
        <f t="shared" si="0"/>
        <v>2.1466035550108691</v>
      </c>
    </row>
    <row r="34" spans="1:7" x14ac:dyDescent="0.25">
      <c r="A34">
        <v>21</v>
      </c>
      <c r="B34">
        <v>1.0173111111111099</v>
      </c>
      <c r="C34">
        <v>1</v>
      </c>
      <c r="D34">
        <v>-0.84784275192087999</v>
      </c>
      <c r="E34">
        <v>1</v>
      </c>
      <c r="F34">
        <v>2.1543935379569974</v>
      </c>
      <c r="G34">
        <f t="shared" si="0"/>
        <v>2.16833686226322</v>
      </c>
    </row>
    <row r="37" spans="1:7" ht="18.75" x14ac:dyDescent="0.3">
      <c r="D37" s="1" t="s">
        <v>41</v>
      </c>
    </row>
    <row r="39" spans="1:7" s="3" customFormat="1" x14ac:dyDescent="0.25">
      <c r="A39" s="3" t="s">
        <v>30</v>
      </c>
      <c r="B39" s="3" t="s">
        <v>89</v>
      </c>
      <c r="C39" s="3" t="s">
        <v>32</v>
      </c>
      <c r="D39" s="3" t="s">
        <v>91</v>
      </c>
      <c r="E39" s="3" t="s">
        <v>92</v>
      </c>
      <c r="F39" s="3" t="s">
        <v>88</v>
      </c>
      <c r="G39" s="3" t="s">
        <v>93</v>
      </c>
    </row>
    <row r="40" spans="1:7" x14ac:dyDescent="0.25">
      <c r="A40">
        <v>12</v>
      </c>
      <c r="B40">
        <v>1.0117506849315101</v>
      </c>
      <c r="C40">
        <v>0</v>
      </c>
      <c r="D40">
        <v>-0.90459067331165899</v>
      </c>
      <c r="E40">
        <v>1</v>
      </c>
      <c r="F40">
        <v>2.1527774147972449</v>
      </c>
      <c r="G40">
        <f t="shared" ref="G40:G49" si="1" xml:space="preserve">   -18.2563+20.004*B40-0.0326*C40-0.2455*D40 -0.1012 *E40</f>
        <v>2.1036377116679423</v>
      </c>
    </row>
    <row r="41" spans="1:7" x14ac:dyDescent="0.25">
      <c r="A41">
        <v>14</v>
      </c>
      <c r="B41">
        <v>1.01029722222222</v>
      </c>
      <c r="C41">
        <v>0</v>
      </c>
      <c r="D41">
        <v>-0.693302524992647</v>
      </c>
      <c r="E41">
        <v>1</v>
      </c>
      <c r="F41">
        <v>1.9444826721501687</v>
      </c>
      <c r="G41">
        <f t="shared" si="1"/>
        <v>2.0226914032189849</v>
      </c>
    </row>
    <row r="42" spans="1:7" x14ac:dyDescent="0.25">
      <c r="A42">
        <v>16</v>
      </c>
      <c r="B42">
        <v>1.00833333333333</v>
      </c>
      <c r="C42">
        <v>0</v>
      </c>
      <c r="D42">
        <v>-0.84617279018164504</v>
      </c>
      <c r="E42">
        <v>1</v>
      </c>
      <c r="F42">
        <v>1.9856509736909491</v>
      </c>
      <c r="G42">
        <f t="shared" si="1"/>
        <v>2.0209354199895269</v>
      </c>
    </row>
    <row r="43" spans="1:7" x14ac:dyDescent="0.25">
      <c r="A43">
        <v>18</v>
      </c>
      <c r="B43">
        <v>1.0146397260274</v>
      </c>
      <c r="C43">
        <v>0</v>
      </c>
      <c r="D43">
        <v>-0.85800710970827199</v>
      </c>
      <c r="E43">
        <v>1</v>
      </c>
      <c r="F43">
        <v>2.1531743793715341</v>
      </c>
      <c r="G43">
        <f t="shared" si="1"/>
        <v>2.1499938248854944</v>
      </c>
    </row>
    <row r="44" spans="1:7" x14ac:dyDescent="0.25">
      <c r="A44">
        <v>19</v>
      </c>
      <c r="B44">
        <v>1.00833333333333</v>
      </c>
      <c r="C44">
        <v>1</v>
      </c>
      <c r="D44">
        <v>-0.837253944863666</v>
      </c>
      <c r="E44">
        <v>1</v>
      </c>
      <c r="F44">
        <v>1.9962489145691322</v>
      </c>
      <c r="G44">
        <f t="shared" si="1"/>
        <v>1.9861458434639632</v>
      </c>
    </row>
    <row r="45" spans="1:7" x14ac:dyDescent="0.25">
      <c r="A45">
        <v>27</v>
      </c>
      <c r="B45">
        <v>1.01243188405797</v>
      </c>
      <c r="C45">
        <v>0</v>
      </c>
      <c r="D45">
        <v>-0.86912185448131096</v>
      </c>
      <c r="E45">
        <v>2</v>
      </c>
      <c r="F45">
        <v>2.0321753769613631</v>
      </c>
      <c r="G45">
        <f t="shared" si="1"/>
        <v>2.007356823970798</v>
      </c>
    </row>
    <row r="46" spans="1:7" x14ac:dyDescent="0.25">
      <c r="A46">
        <v>28</v>
      </c>
      <c r="B46">
        <v>1.0173111111111099</v>
      </c>
      <c r="C46">
        <v>0</v>
      </c>
      <c r="D46">
        <v>-0.876529730236006</v>
      </c>
      <c r="E46">
        <v>2</v>
      </c>
      <c r="F46">
        <v>2.0975696394313714</v>
      </c>
      <c r="G46">
        <f t="shared" si="1"/>
        <v>2.1067795154395834</v>
      </c>
    </row>
    <row r="47" spans="1:7" x14ac:dyDescent="0.25">
      <c r="A47">
        <v>31</v>
      </c>
      <c r="B47">
        <v>1.0065205128205099</v>
      </c>
      <c r="C47">
        <v>0</v>
      </c>
      <c r="D47">
        <v>-1.1220813002110299</v>
      </c>
      <c r="E47">
        <v>1</v>
      </c>
      <c r="F47">
        <v>2.0362694957428151</v>
      </c>
      <c r="G47">
        <f t="shared" si="1"/>
        <v>2.0524072976632888</v>
      </c>
    </row>
    <row r="48" spans="1:7" x14ac:dyDescent="0.25">
      <c r="A48">
        <v>35</v>
      </c>
      <c r="B48">
        <v>1.0146397260274</v>
      </c>
      <c r="C48">
        <v>0</v>
      </c>
      <c r="D48">
        <v>-1.3293500151972399</v>
      </c>
      <c r="E48">
        <v>2</v>
      </c>
      <c r="F48">
        <v>2.1548802447187616</v>
      </c>
      <c r="G48">
        <f t="shared" si="1"/>
        <v>2.1645085081830358</v>
      </c>
    </row>
    <row r="49" spans="1:7" x14ac:dyDescent="0.25">
      <c r="A49">
        <v>37</v>
      </c>
      <c r="B49">
        <v>1.01476060606061</v>
      </c>
      <c r="C49">
        <v>0</v>
      </c>
      <c r="D49">
        <v>-0.84325941858754705</v>
      </c>
      <c r="E49">
        <v>1</v>
      </c>
      <c r="F49">
        <v>2.1179669354917672</v>
      </c>
      <c r="G49">
        <f t="shared" si="1"/>
        <v>2.1487913508996872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 for cellular response</vt:lpstr>
      <vt:lpstr>M1</vt:lpstr>
      <vt:lpstr>M2</vt:lpstr>
      <vt:lpstr>M3</vt:lpstr>
      <vt:lpstr>M4</vt:lpstr>
      <vt:lpstr>Dataset for protein adsorption</vt:lpstr>
      <vt:lpstr>M1_FA</vt:lpstr>
      <vt:lpstr>M2_FA</vt:lpstr>
      <vt:lpstr>M3_FA</vt:lpstr>
      <vt:lpstr>M4_FA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2019-04-01T11:12:41Z</dcterms:modified>
</cp:coreProperties>
</file>