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hishekh\0\December\31 12\"/>
    </mc:Choice>
  </mc:AlternateContent>
  <bookViews>
    <workbookView xWindow="0" yWindow="0" windowWidth="20490" windowHeight="7665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91" i="1" l="1"/>
  <c r="BH91" i="1" s="1"/>
  <c r="BD91" i="1"/>
  <c r="BC91" i="1"/>
  <c r="BA91" i="1"/>
  <c r="BB91" i="1" s="1"/>
  <c r="AZ91" i="1"/>
  <c r="AY91" i="1"/>
  <c r="AX91" i="1"/>
  <c r="AW91" i="1"/>
  <c r="AV91" i="1"/>
  <c r="AU91" i="1"/>
  <c r="AS91" i="1"/>
  <c r="AT91" i="1" s="1"/>
  <c r="AR91" i="1"/>
  <c r="AQ91" i="1"/>
  <c r="AP91" i="1"/>
  <c r="AO91" i="1"/>
  <c r="AN91" i="1"/>
  <c r="AM91" i="1"/>
  <c r="AK91" i="1"/>
  <c r="AL91" i="1" s="1"/>
  <c r="AI91" i="1"/>
  <c r="AJ91" i="1" s="1"/>
  <c r="AH91" i="1"/>
  <c r="AG91" i="1"/>
  <c r="AE91" i="1"/>
  <c r="AF91" i="1" s="1"/>
  <c r="AD91" i="1"/>
  <c r="AC91" i="1"/>
  <c r="AA91" i="1"/>
  <c r="AB91" i="1" s="1"/>
  <c r="Z91" i="1"/>
  <c r="Y91" i="1"/>
  <c r="X91" i="1"/>
  <c r="W91" i="1"/>
  <c r="V91" i="1"/>
  <c r="U91" i="1"/>
  <c r="T91" i="1"/>
  <c r="S91" i="1"/>
  <c r="R91" i="1"/>
  <c r="Q91" i="1"/>
  <c r="O91" i="1"/>
  <c r="N91" i="1"/>
  <c r="M91" i="1"/>
  <c r="K91" i="1"/>
  <c r="I91" i="1"/>
  <c r="J91" i="1" s="1"/>
  <c r="G91" i="1"/>
  <c r="E91" i="1"/>
  <c r="F91" i="1" s="1"/>
  <c r="D91" i="1"/>
  <c r="BI90" i="1"/>
  <c r="BH90" i="1"/>
  <c r="BI89" i="1"/>
  <c r="BH89" i="1"/>
  <c r="BI88" i="1"/>
  <c r="BH88" i="1"/>
  <c r="BI87" i="1"/>
  <c r="BH87" i="1"/>
  <c r="BI86" i="1"/>
  <c r="BH86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K85" i="1"/>
  <c r="AI85" i="1"/>
  <c r="AH85" i="1"/>
  <c r="AG85" i="1"/>
  <c r="AF85" i="1"/>
  <c r="AE85" i="1"/>
  <c r="AD85" i="1"/>
  <c r="AC85" i="1"/>
  <c r="AA85" i="1"/>
  <c r="AB85" i="1" s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K85" i="1"/>
  <c r="L85" i="1" s="1"/>
  <c r="I85" i="1"/>
  <c r="G85" i="1"/>
  <c r="E85" i="1"/>
  <c r="BH85" i="1" s="1"/>
  <c r="BI84" i="1"/>
  <c r="BH84" i="1"/>
  <c r="BI83" i="1"/>
  <c r="BH83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S82" i="1"/>
  <c r="AQ82" i="1"/>
  <c r="AO82" i="1"/>
  <c r="AN82" i="1"/>
  <c r="AM82" i="1"/>
  <c r="AK82" i="1"/>
  <c r="AI82" i="1"/>
  <c r="AH82" i="1"/>
  <c r="AG82" i="1"/>
  <c r="AE82" i="1"/>
  <c r="AD82" i="1"/>
  <c r="AC82" i="1"/>
  <c r="AA82" i="1"/>
  <c r="Z82" i="1"/>
  <c r="Y82" i="1"/>
  <c r="X82" i="1"/>
  <c r="W82" i="1"/>
  <c r="V82" i="1"/>
  <c r="U82" i="1"/>
  <c r="T82" i="1"/>
  <c r="S82" i="1"/>
  <c r="R82" i="1"/>
  <c r="Q82" i="1"/>
  <c r="O82" i="1"/>
  <c r="N82" i="1"/>
  <c r="M82" i="1"/>
  <c r="K82" i="1"/>
  <c r="I82" i="1"/>
  <c r="G82" i="1"/>
  <c r="E82" i="1"/>
  <c r="D82" i="1"/>
  <c r="BI81" i="1"/>
  <c r="BH81" i="1"/>
  <c r="BI80" i="1"/>
  <c r="BH80" i="1"/>
  <c r="BI79" i="1"/>
  <c r="BH79" i="1"/>
  <c r="BI78" i="1"/>
  <c r="BH78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BH77" i="1" s="1"/>
  <c r="N77" i="1"/>
  <c r="M77" i="1"/>
  <c r="BI76" i="1"/>
  <c r="BH76" i="1"/>
  <c r="BH75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A74" i="1"/>
  <c r="AB74" i="1" s="1"/>
  <c r="Z74" i="1"/>
  <c r="Y74" i="1"/>
  <c r="X74" i="1"/>
  <c r="W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BH74" i="1" s="1"/>
  <c r="V74" i="1" s="1"/>
  <c r="F74" i="1"/>
  <c r="E74" i="1"/>
  <c r="D74" i="1"/>
  <c r="BI73" i="1"/>
  <c r="BH73" i="1"/>
  <c r="BI71" i="1"/>
  <c r="BH71" i="1"/>
  <c r="BF70" i="1"/>
  <c r="BE70" i="1"/>
  <c r="BD70" i="1"/>
  <c r="BC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K70" i="1"/>
  <c r="AI70" i="1"/>
  <c r="AH70" i="1"/>
  <c r="AG70" i="1"/>
  <c r="AE70" i="1"/>
  <c r="AD70" i="1"/>
  <c r="AC70" i="1"/>
  <c r="AA70" i="1"/>
  <c r="Z70" i="1"/>
  <c r="Y70" i="1"/>
  <c r="X70" i="1"/>
  <c r="W70" i="1"/>
  <c r="V70" i="1"/>
  <c r="U70" i="1"/>
  <c r="T70" i="1"/>
  <c r="S70" i="1"/>
  <c r="Q70" i="1"/>
  <c r="O70" i="1"/>
  <c r="M70" i="1"/>
  <c r="K70" i="1"/>
  <c r="I70" i="1"/>
  <c r="G70" i="1"/>
  <c r="E70" i="1"/>
  <c r="D70" i="1"/>
  <c r="BI69" i="1"/>
  <c r="BH69" i="1"/>
  <c r="BI68" i="1"/>
  <c r="BH68" i="1"/>
  <c r="BI67" i="1"/>
  <c r="BH67" i="1"/>
  <c r="BI66" i="1"/>
  <c r="BH66" i="1"/>
  <c r="BI65" i="1"/>
  <c r="BH65" i="1"/>
  <c r="BI64" i="1"/>
  <c r="BH64" i="1"/>
  <c r="BI63" i="1"/>
  <c r="BH63" i="1"/>
  <c r="BI62" i="1"/>
  <c r="BH62" i="1"/>
  <c r="BI61" i="1"/>
  <c r="BH61" i="1"/>
  <c r="BI60" i="1"/>
  <c r="BH60" i="1"/>
  <c r="BF59" i="1"/>
  <c r="BE59" i="1"/>
  <c r="BC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K59" i="1"/>
  <c r="AL59" i="1" s="1"/>
  <c r="AI59" i="1"/>
  <c r="AH59" i="1"/>
  <c r="AG59" i="1"/>
  <c r="AE59" i="1"/>
  <c r="AC59" i="1"/>
  <c r="AA59" i="1"/>
  <c r="Z59" i="1"/>
  <c r="Y59" i="1"/>
  <c r="X59" i="1"/>
  <c r="W59" i="1"/>
  <c r="V59" i="1"/>
  <c r="U59" i="1"/>
  <c r="T59" i="1"/>
  <c r="S59" i="1"/>
  <c r="R59" i="1"/>
  <c r="Q59" i="1"/>
  <c r="O59" i="1"/>
  <c r="M59" i="1"/>
  <c r="K59" i="1"/>
  <c r="I59" i="1"/>
  <c r="J59" i="1" s="1"/>
  <c r="G59" i="1"/>
  <c r="E59" i="1"/>
  <c r="BH59" i="1" s="1"/>
  <c r="D59" i="1"/>
  <c r="BI58" i="1"/>
  <c r="BH58" i="1"/>
  <c r="BI57" i="1"/>
  <c r="BH57" i="1"/>
  <c r="BI56" i="1"/>
  <c r="BH56" i="1"/>
  <c r="BI55" i="1"/>
  <c r="BH55" i="1"/>
  <c r="BI54" i="1"/>
  <c r="BH54" i="1"/>
  <c r="BH53" i="1"/>
  <c r="AL53" i="1" s="1"/>
  <c r="BF53" i="1"/>
  <c r="BD53" i="1"/>
  <c r="BC53" i="1"/>
  <c r="BA53" i="1"/>
  <c r="AZ53" i="1"/>
  <c r="AY53" i="1"/>
  <c r="AX53" i="1"/>
  <c r="AW53" i="1"/>
  <c r="AV53" i="1"/>
  <c r="AU53" i="1"/>
  <c r="AT53" i="1"/>
  <c r="AS53" i="1"/>
  <c r="AQ53" i="1"/>
  <c r="AR53" i="1" s="1"/>
  <c r="AP53" i="1"/>
  <c r="AO53" i="1"/>
  <c r="AM53" i="1"/>
  <c r="AN53" i="1" s="1"/>
  <c r="AK53" i="1"/>
  <c r="AI53" i="1"/>
  <c r="AJ53" i="1" s="1"/>
  <c r="AH53" i="1"/>
  <c r="AG53" i="1"/>
  <c r="AE53" i="1"/>
  <c r="AF53" i="1" s="1"/>
  <c r="AD53" i="1"/>
  <c r="AC53" i="1"/>
  <c r="AA53" i="1"/>
  <c r="AB53" i="1" s="1"/>
  <c r="Z53" i="1"/>
  <c r="Y53" i="1"/>
  <c r="X53" i="1"/>
  <c r="W53" i="1"/>
  <c r="V53" i="1"/>
  <c r="U53" i="1"/>
  <c r="T53" i="1"/>
  <c r="S53" i="1"/>
  <c r="R53" i="1"/>
  <c r="Q53" i="1"/>
  <c r="O53" i="1"/>
  <c r="P53" i="1" s="1"/>
  <c r="N53" i="1"/>
  <c r="M53" i="1"/>
  <c r="K53" i="1"/>
  <c r="L53" i="1" s="1"/>
  <c r="J53" i="1"/>
  <c r="I53" i="1"/>
  <c r="G53" i="1"/>
  <c r="H53" i="1" s="1"/>
  <c r="F53" i="1"/>
  <c r="E53" i="1"/>
  <c r="D53" i="1"/>
  <c r="BI52" i="1"/>
  <c r="BH52" i="1"/>
  <c r="BI51" i="1"/>
  <c r="BH51" i="1"/>
  <c r="BI50" i="1"/>
  <c r="BH50" i="1"/>
  <c r="BI49" i="1"/>
  <c r="BH49" i="1"/>
  <c r="BI48" i="1"/>
  <c r="BH48" i="1"/>
  <c r="BI47" i="1"/>
  <c r="BH47" i="1"/>
  <c r="BI46" i="1"/>
  <c r="BH46" i="1"/>
  <c r="BI45" i="1"/>
  <c r="BH45" i="1"/>
  <c r="BI44" i="1"/>
  <c r="BH44" i="1"/>
  <c r="BI43" i="1"/>
  <c r="BH43" i="1"/>
  <c r="BI42" i="1"/>
  <c r="BH42" i="1"/>
  <c r="BI41" i="1"/>
  <c r="BH41" i="1"/>
  <c r="BI40" i="1"/>
  <c r="BH40" i="1"/>
  <c r="BF39" i="1"/>
  <c r="BE39" i="1"/>
  <c r="BC39" i="1"/>
  <c r="BB39" i="1"/>
  <c r="BA39" i="1"/>
  <c r="AY39" i="1"/>
  <c r="AW39" i="1"/>
  <c r="AX39" i="1" s="1"/>
  <c r="AV39" i="1"/>
  <c r="AU39" i="1"/>
  <c r="AS39" i="1"/>
  <c r="AT39" i="1" s="1"/>
  <c r="AQ39" i="1"/>
  <c r="AP39" i="1"/>
  <c r="AO39" i="1"/>
  <c r="AN39" i="1"/>
  <c r="AM39" i="1"/>
  <c r="AK39" i="1"/>
  <c r="AL39" i="1" s="1"/>
  <c r="AI39" i="1"/>
  <c r="AG39" i="1"/>
  <c r="AH39" i="1" s="1"/>
  <c r="AF39" i="1"/>
  <c r="AE39" i="1"/>
  <c r="AD39" i="1"/>
  <c r="AC39" i="1"/>
  <c r="AA39" i="1"/>
  <c r="Y39" i="1"/>
  <c r="Z39" i="1" s="1"/>
  <c r="X39" i="1"/>
  <c r="W39" i="1"/>
  <c r="V39" i="1"/>
  <c r="U39" i="1"/>
  <c r="T39" i="1"/>
  <c r="S39" i="1"/>
  <c r="Q39" i="1"/>
  <c r="R39" i="1" s="1"/>
  <c r="P39" i="1"/>
  <c r="O39" i="1"/>
  <c r="N39" i="1"/>
  <c r="M39" i="1"/>
  <c r="K39" i="1"/>
  <c r="I39" i="1"/>
  <c r="J39" i="1" s="1"/>
  <c r="G39" i="1"/>
  <c r="E39" i="1"/>
  <c r="BH39" i="1" s="1"/>
  <c r="D39" i="1"/>
  <c r="BD39" i="1" s="1"/>
  <c r="BI38" i="1"/>
  <c r="BH38" i="1"/>
  <c r="BI37" i="1"/>
  <c r="BH37" i="1"/>
  <c r="BI36" i="1"/>
  <c r="BH36" i="1"/>
  <c r="BI35" i="1"/>
  <c r="BH35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C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K34" i="1"/>
  <c r="I34" i="1"/>
  <c r="G34" i="1"/>
  <c r="E34" i="1"/>
  <c r="BH34" i="1" s="1"/>
  <c r="D34" i="1"/>
  <c r="BI33" i="1"/>
  <c r="BH33" i="1"/>
  <c r="BI32" i="1"/>
  <c r="BH32" i="1"/>
  <c r="BI31" i="1"/>
  <c r="BH31" i="1"/>
  <c r="BI30" i="1"/>
  <c r="BH30" i="1"/>
  <c r="BI29" i="1"/>
  <c r="BH29" i="1"/>
  <c r="BI28" i="1"/>
  <c r="BH28" i="1"/>
  <c r="BA27" i="1"/>
  <c r="BH27" i="1" s="1"/>
  <c r="AZ27" i="1"/>
  <c r="AY27" i="1"/>
  <c r="AX27" i="1"/>
  <c r="AW27" i="1"/>
  <c r="AV27" i="1"/>
  <c r="AU27" i="1"/>
  <c r="AT27" i="1"/>
  <c r="AS27" i="1"/>
  <c r="AQ27" i="1"/>
  <c r="AR27" i="1" s="1"/>
  <c r="AP27" i="1"/>
  <c r="AO27" i="1"/>
  <c r="AM27" i="1"/>
  <c r="AK27" i="1"/>
  <c r="AI27" i="1"/>
  <c r="AJ27" i="1" s="1"/>
  <c r="AH27" i="1"/>
  <c r="AG27" i="1"/>
  <c r="AF27" i="1"/>
  <c r="AE27" i="1"/>
  <c r="AD27" i="1"/>
  <c r="AC27" i="1"/>
  <c r="AA27" i="1"/>
  <c r="AB27" i="1" s="1"/>
  <c r="Z27" i="1"/>
  <c r="Y27" i="1"/>
  <c r="X27" i="1"/>
  <c r="W27" i="1"/>
  <c r="V27" i="1"/>
  <c r="U27" i="1"/>
  <c r="T27" i="1"/>
  <c r="S27" i="1"/>
  <c r="R27" i="1"/>
  <c r="Q27" i="1"/>
  <c r="P27" i="1"/>
  <c r="O27" i="1"/>
  <c r="M27" i="1"/>
  <c r="K27" i="1"/>
  <c r="J27" i="1"/>
  <c r="I27" i="1"/>
  <c r="G27" i="1"/>
  <c r="H27" i="1" s="1"/>
  <c r="E27" i="1"/>
  <c r="D27" i="1"/>
  <c r="BI26" i="1"/>
  <c r="BH26" i="1"/>
  <c r="BI25" i="1"/>
  <c r="BH25" i="1"/>
  <c r="BI24" i="1"/>
  <c r="BH24" i="1"/>
  <c r="BI23" i="1"/>
  <c r="BH23" i="1"/>
  <c r="BH22" i="1"/>
  <c r="AZ21" i="1"/>
  <c r="AY21" i="1"/>
  <c r="AX21" i="1"/>
  <c r="AW21" i="1"/>
  <c r="BH21" i="1" s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K21" i="1"/>
  <c r="J21" i="1"/>
  <c r="I21" i="1"/>
  <c r="G21" i="1"/>
  <c r="E21" i="1"/>
  <c r="D21" i="1"/>
  <c r="BI20" i="1"/>
  <c r="BH20" i="1"/>
  <c r="BI19" i="1"/>
  <c r="BH19" i="1"/>
  <c r="BE18" i="1"/>
  <c r="BD18" i="1"/>
  <c r="BC18" i="1"/>
  <c r="BB18" i="1"/>
  <c r="BA18" i="1"/>
  <c r="AY18" i="1"/>
  <c r="AW18" i="1"/>
  <c r="AU18" i="1"/>
  <c r="AS18" i="1"/>
  <c r="AQ18" i="1"/>
  <c r="AO18" i="1"/>
  <c r="AM18" i="1"/>
  <c r="AK18" i="1"/>
  <c r="AI18" i="1"/>
  <c r="AG18" i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D18" i="1"/>
  <c r="BI17" i="1"/>
  <c r="BH17" i="1"/>
  <c r="BI16" i="1"/>
  <c r="BH16" i="1"/>
  <c r="BI15" i="1"/>
  <c r="BH15" i="1"/>
  <c r="BI14" i="1"/>
  <c r="BH14" i="1"/>
  <c r="BI13" i="1"/>
  <c r="BH13" i="1"/>
  <c r="BI12" i="1"/>
  <c r="BH12" i="1"/>
  <c r="BI11" i="1"/>
  <c r="BH11" i="1"/>
  <c r="BI10" i="1"/>
  <c r="BH10" i="1"/>
  <c r="BI9" i="1"/>
  <c r="BH9" i="1"/>
  <c r="BI8" i="1"/>
  <c r="BH8" i="1"/>
  <c r="BI7" i="1"/>
  <c r="BH7" i="1"/>
  <c r="BI6" i="1"/>
  <c r="BH6" i="1"/>
  <c r="BI5" i="1"/>
  <c r="BH5" i="1"/>
  <c r="BI4" i="1"/>
  <c r="BI75" i="1" s="1"/>
  <c r="BH4" i="1"/>
  <c r="BI3" i="1"/>
  <c r="BH3" i="1"/>
  <c r="F18" i="1" l="1"/>
  <c r="AT18" i="1"/>
  <c r="BH18" i="1"/>
  <c r="H70" i="1"/>
  <c r="AJ70" i="1"/>
  <c r="F77" i="1"/>
  <c r="L77" i="1"/>
  <c r="H77" i="1"/>
  <c r="BI77" i="1" s="1"/>
  <c r="BB27" i="1"/>
  <c r="AL27" i="1"/>
  <c r="N27" i="1"/>
  <c r="N59" i="1"/>
  <c r="AF70" i="1"/>
  <c r="BI74" i="1"/>
  <c r="F85" i="1"/>
  <c r="AL85" i="1"/>
  <c r="J85" i="1"/>
  <c r="AB34" i="1"/>
  <c r="L34" i="1"/>
  <c r="H34" i="1"/>
  <c r="AF77" i="1"/>
  <c r="N18" i="1"/>
  <c r="AD18" i="1"/>
  <c r="AN27" i="1"/>
  <c r="J34" i="1"/>
  <c r="BD59" i="1"/>
  <c r="AF59" i="1"/>
  <c r="L59" i="1"/>
  <c r="AJ59" i="1"/>
  <c r="AB59" i="1"/>
  <c r="P59" i="1"/>
  <c r="H59" i="1"/>
  <c r="J18" i="1"/>
  <c r="R18" i="1"/>
  <c r="Z18" i="1"/>
  <c r="AH18" i="1"/>
  <c r="AP18" i="1"/>
  <c r="AX18" i="1"/>
  <c r="F27" i="1"/>
  <c r="L27" i="1"/>
  <c r="AD34" i="1"/>
  <c r="AD59" i="1"/>
  <c r="BB59" i="1"/>
  <c r="L70" i="1"/>
  <c r="AB70" i="1"/>
  <c r="H85" i="1"/>
  <c r="AJ85" i="1"/>
  <c r="P91" i="1"/>
  <c r="L91" i="1"/>
  <c r="H91" i="1"/>
  <c r="BB53" i="1"/>
  <c r="BI53" i="1" s="1"/>
  <c r="BH70" i="1"/>
  <c r="F34" i="1"/>
  <c r="F39" i="1"/>
  <c r="BH82" i="1"/>
  <c r="AF82" i="1" s="1"/>
  <c r="BF91" i="1"/>
  <c r="F59" i="1"/>
  <c r="H39" i="1"/>
  <c r="L39" i="1"/>
  <c r="AB39" i="1"/>
  <c r="AJ39" i="1"/>
  <c r="AR39" i="1"/>
  <c r="AZ39" i="1"/>
  <c r="AR82" i="1" l="1"/>
  <c r="P82" i="1"/>
  <c r="AB82" i="1"/>
  <c r="BI39" i="1"/>
  <c r="H82" i="1"/>
  <c r="AZ18" i="1"/>
  <c r="AV18" i="1"/>
  <c r="AR18" i="1"/>
  <c r="AN18" i="1"/>
  <c r="AJ18" i="1"/>
  <c r="AF18" i="1"/>
  <c r="AB18" i="1"/>
  <c r="X18" i="1"/>
  <c r="T18" i="1"/>
  <c r="P18" i="1"/>
  <c r="L18" i="1"/>
  <c r="H18" i="1"/>
  <c r="AT82" i="1"/>
  <c r="AL82" i="1"/>
  <c r="F82" i="1"/>
  <c r="AP82" i="1"/>
  <c r="J82" i="1"/>
  <c r="AJ82" i="1"/>
  <c r="BI27" i="1"/>
  <c r="BI91" i="1"/>
  <c r="BB70" i="1"/>
  <c r="AL70" i="1"/>
  <c r="R70" i="1"/>
  <c r="N70" i="1"/>
  <c r="J70" i="1"/>
  <c r="F70" i="1"/>
  <c r="L82" i="1"/>
  <c r="BI59" i="1"/>
  <c r="BI85" i="1"/>
  <c r="AL18" i="1"/>
  <c r="P70" i="1"/>
  <c r="V18" i="1"/>
  <c r="BI70" i="1" l="1"/>
  <c r="BI82" i="1"/>
  <c r="BI18" i="1"/>
</calcChain>
</file>

<file path=xl/sharedStrings.xml><?xml version="1.0" encoding="utf-8"?>
<sst xmlns="http://schemas.openxmlformats.org/spreadsheetml/2006/main" count="117" uniqueCount="65">
  <si>
    <t xml:space="preserve">N Artículos </t>
  </si>
  <si>
    <t>N</t>
  </si>
  <si>
    <t>LAM</t>
  </si>
  <si>
    <t>Harlem</t>
  </si>
  <si>
    <t>S</t>
  </si>
  <si>
    <t>T</t>
  </si>
  <si>
    <t>Manila/EIA</t>
  </si>
  <si>
    <t>M. bovis</t>
  </si>
  <si>
    <t>Ghana</t>
  </si>
  <si>
    <t>M. tuberculosis</t>
  </si>
  <si>
    <t>Euroamericano</t>
  </si>
  <si>
    <t>Vole</t>
  </si>
  <si>
    <t>Turquia</t>
  </si>
  <si>
    <t>Beijing</t>
  </si>
  <si>
    <t>Patrones Unicos</t>
  </si>
  <si>
    <t>Patrones Huerfanos</t>
  </si>
  <si>
    <t>No reportados</t>
  </si>
  <si>
    <t>X</t>
  </si>
  <si>
    <t>DESCONOCIDO/Unk</t>
  </si>
  <si>
    <t>MANU</t>
  </si>
  <si>
    <t>WEST AFRICAN</t>
  </si>
  <si>
    <t>DHELI-CAS</t>
  </si>
  <si>
    <t>CAMEROON</t>
  </si>
  <si>
    <t>M. canetti</t>
  </si>
  <si>
    <t>H37Rv</t>
  </si>
  <si>
    <t xml:space="preserve">Uganda </t>
  </si>
  <si>
    <t>U</t>
  </si>
  <si>
    <t>OTROS</t>
  </si>
  <si>
    <t>Ural</t>
  </si>
  <si>
    <t xml:space="preserve">n Total </t>
  </si>
  <si>
    <t xml:space="preserve">% Total </t>
  </si>
  <si>
    <t>n</t>
  </si>
  <si>
    <t>%</t>
  </si>
  <si>
    <t>Mexico</t>
  </si>
  <si>
    <t>Total Mexico</t>
  </si>
  <si>
    <t>Guatemala</t>
  </si>
  <si>
    <t>Total Guatemala</t>
  </si>
  <si>
    <t>Honduras</t>
  </si>
  <si>
    <t>Total Honduras</t>
  </si>
  <si>
    <t>Panamá</t>
  </si>
  <si>
    <t>Total Panama</t>
  </si>
  <si>
    <t>Haití</t>
  </si>
  <si>
    <t>Total Haití</t>
  </si>
  <si>
    <t>Cuba</t>
  </si>
  <si>
    <t>Total Cuba</t>
  </si>
  <si>
    <t>Islas del Caribe</t>
  </si>
  <si>
    <t>Total Islas del Caribe</t>
  </si>
  <si>
    <t>COLOMBIA</t>
  </si>
  <si>
    <t xml:space="preserve">Total Colombia </t>
  </si>
  <si>
    <t>Venezuela</t>
  </si>
  <si>
    <t>Total Venezuela</t>
  </si>
  <si>
    <t>Perú</t>
  </si>
  <si>
    <t>Total Perú</t>
  </si>
  <si>
    <t>Ecuador</t>
  </si>
  <si>
    <t>Total Ecuador</t>
  </si>
  <si>
    <t>Bolivia</t>
  </si>
  <si>
    <t>Total Bolivia</t>
  </si>
  <si>
    <t>Total chile</t>
  </si>
  <si>
    <t xml:space="preserve">Paraguay </t>
  </si>
  <si>
    <t>Total Paraguay</t>
  </si>
  <si>
    <t>Argentina</t>
  </si>
  <si>
    <t>Total Argentina</t>
  </si>
  <si>
    <t>Brasil</t>
  </si>
  <si>
    <t>Total Brasil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</si>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</sst>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2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2" fontId="0" fillId="0" borderId="21" xfId="0" applyNumberFormat="1" applyBorder="1"/>
    <xf numFmtId="2" fontId="0" fillId="0" borderId="0" xfId="0" applyNumberFormat="1"/>
    <xf numFmtId="0" fontId="0" fillId="0" borderId="22" xfId="0" applyBorder="1"/>
    <xf numFmtId="0" fontId="0" fillId="0" borderId="23" xfId="0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2" fontId="2" fillId="3" borderId="26" xfId="0" applyNumberFormat="1" applyFont="1" applyFill="1" applyBorder="1"/>
    <xf numFmtId="0" fontId="3" fillId="3" borderId="0" xfId="0" applyFont="1" applyFill="1" applyBorder="1"/>
    <xf numFmtId="0" fontId="0" fillId="3" borderId="25" xfId="0" applyFont="1" applyFill="1" applyBorder="1"/>
    <xf numFmtId="0" fontId="0" fillId="3" borderId="26" xfId="0" applyFont="1" applyFill="1" applyBorder="1"/>
    <xf numFmtId="2" fontId="0" fillId="3" borderId="26" xfId="0" applyNumberFormat="1" applyFont="1" applyFill="1" applyBorder="1"/>
    <xf numFmtId="2" fontId="0" fillId="3" borderId="26" xfId="0" applyNumberFormat="1" applyFill="1" applyBorder="1"/>
    <xf numFmtId="0" fontId="3" fillId="3" borderId="26" xfId="0" applyFont="1" applyFill="1" applyBorder="1"/>
    <xf numFmtId="0" fontId="3" fillId="3" borderId="27" xfId="0" applyFont="1" applyFill="1" applyBorder="1"/>
    <xf numFmtId="0" fontId="2" fillId="0" borderId="28" xfId="0" applyFont="1" applyBorder="1"/>
    <xf numFmtId="0" fontId="0" fillId="0" borderId="29" xfId="0" applyBorder="1"/>
    <xf numFmtId="0" fontId="0" fillId="0" borderId="30" xfId="0" applyBorder="1"/>
    <xf numFmtId="2" fontId="0" fillId="0" borderId="30" xfId="0" applyNumberFormat="1" applyBorder="1"/>
    <xf numFmtId="0" fontId="0" fillId="0" borderId="31" xfId="0" applyBorder="1"/>
    <xf numFmtId="0" fontId="3" fillId="0" borderId="30" xfId="0" applyFont="1" applyBorder="1"/>
    <xf numFmtId="0" fontId="3" fillId="0" borderId="32" xfId="0" applyFont="1" applyBorder="1"/>
    <xf numFmtId="0" fontId="3" fillId="0" borderId="0" xfId="0" applyFont="1" applyBorder="1"/>
    <xf numFmtId="0" fontId="0" fillId="3" borderId="33" xfId="0" applyFont="1" applyFill="1" applyBorder="1"/>
    <xf numFmtId="1" fontId="0" fillId="0" borderId="0" xfId="0" applyNumberFormat="1"/>
    <xf numFmtId="0" fontId="0" fillId="0" borderId="10" xfId="0" applyFill="1" applyBorder="1"/>
    <xf numFmtId="0" fontId="0" fillId="0" borderId="11" xfId="0" applyFill="1" applyBorder="1"/>
    <xf numFmtId="0" fontId="0" fillId="0" borderId="15" xfId="0" applyFont="1" applyFill="1" applyBorder="1"/>
    <xf numFmtId="0" fontId="0" fillId="0" borderId="16" xfId="0" applyFont="1" applyFill="1" applyBorder="1"/>
    <xf numFmtId="2" fontId="0" fillId="0" borderId="16" xfId="0" applyNumberFormat="1" applyFont="1" applyFill="1" applyBorder="1"/>
    <xf numFmtId="0" fontId="0" fillId="0" borderId="16" xfId="0" applyFill="1" applyBorder="1"/>
    <xf numFmtId="2" fontId="0" fillId="0" borderId="16" xfId="0" applyNumberFormat="1" applyFill="1" applyBorder="1"/>
    <xf numFmtId="0" fontId="0" fillId="0" borderId="17" xfId="0" applyFill="1" applyBorder="1"/>
    <xf numFmtId="164" fontId="0" fillId="0" borderId="18" xfId="0" applyNumberFormat="1" applyBorder="1"/>
    <xf numFmtId="164" fontId="0" fillId="0" borderId="0" xfId="0" applyNumberFormat="1" applyBorder="1"/>
    <xf numFmtId="0" fontId="0" fillId="0" borderId="20" xfId="0" applyFill="1" applyBorder="1"/>
    <xf numFmtId="0" fontId="0" fillId="0" borderId="21" xfId="0" applyFill="1" applyBorder="1"/>
    <xf numFmtId="2" fontId="0" fillId="0" borderId="21" xfId="0" applyNumberFormat="1" applyFill="1" applyBorder="1"/>
    <xf numFmtId="164" fontId="0" fillId="0" borderId="23" xfId="0" applyNumberFormat="1" applyBorder="1"/>
    <xf numFmtId="0" fontId="0" fillId="3" borderId="25" xfId="0" applyFill="1" applyBorder="1"/>
    <xf numFmtId="0" fontId="0" fillId="3" borderId="26" xfId="0" applyFill="1" applyBorder="1"/>
    <xf numFmtId="0" fontId="0" fillId="3" borderId="33" xfId="0" applyFill="1" applyBorder="1"/>
    <xf numFmtId="0" fontId="0" fillId="3" borderId="27" xfId="0" applyFill="1" applyBorder="1"/>
    <xf numFmtId="0" fontId="0" fillId="3" borderId="0" xfId="0" applyFill="1" applyBorder="1"/>
    <xf numFmtId="0" fontId="0" fillId="0" borderId="29" xfId="0" applyFill="1" applyBorder="1"/>
    <xf numFmtId="0" fontId="0" fillId="0" borderId="30" xfId="0" applyFill="1" applyBorder="1"/>
    <xf numFmtId="2" fontId="0" fillId="0" borderId="30" xfId="0" applyNumberFormat="1" applyFill="1" applyBorder="1"/>
    <xf numFmtId="0" fontId="0" fillId="0" borderId="32" xfId="0" applyBorder="1"/>
    <xf numFmtId="0" fontId="0" fillId="0" borderId="15" xfId="0" applyFill="1" applyBorder="1"/>
    <xf numFmtId="0" fontId="0" fillId="3" borderId="16" xfId="0" applyFill="1" applyBorder="1"/>
    <xf numFmtId="1" fontId="0" fillId="0" borderId="23" xfId="0" applyNumberFormat="1" applyBorder="1"/>
    <xf numFmtId="1" fontId="0" fillId="0" borderId="0" xfId="0" applyNumberFormat="1" applyBorder="1"/>
    <xf numFmtId="0" fontId="2" fillId="3" borderId="0" xfId="0" applyFont="1" applyFill="1" applyBorder="1"/>
    <xf numFmtId="2" fontId="0" fillId="0" borderId="11" xfId="0" applyNumberFormat="1" applyFill="1" applyBorder="1"/>
    <xf numFmtId="0" fontId="4" fillId="3" borderId="24" xfId="0" applyFont="1" applyFill="1" applyBorder="1"/>
    <xf numFmtId="0" fontId="5" fillId="3" borderId="25" xfId="0" applyFont="1" applyFill="1" applyBorder="1"/>
    <xf numFmtId="0" fontId="6" fillId="3" borderId="26" xfId="0" applyFont="1" applyFill="1" applyBorder="1"/>
    <xf numFmtId="2" fontId="6" fillId="3" borderId="26" xfId="0" applyNumberFormat="1" applyFont="1" applyFill="1" applyBorder="1"/>
    <xf numFmtId="0" fontId="6" fillId="3" borderId="0" xfId="0" applyFont="1" applyFill="1" applyBorder="1"/>
    <xf numFmtId="0" fontId="0" fillId="0" borderId="16" xfId="0" applyBorder="1" applyAlignment="1">
      <alignment vertical="center"/>
    </xf>
    <xf numFmtId="0" fontId="1" fillId="0" borderId="10" xfId="0" applyFont="1" applyFill="1" applyBorder="1"/>
    <xf numFmtId="0" fontId="1" fillId="0" borderId="11" xfId="0" applyFont="1" applyFill="1" applyBorder="1"/>
    <xf numFmtId="2" fontId="1" fillId="0" borderId="11" xfId="0" applyNumberFormat="1" applyFont="1" applyFill="1" applyBorder="1"/>
    <xf numFmtId="0" fontId="1" fillId="0" borderId="12" xfId="0" applyFont="1" applyFill="1" applyBorder="1"/>
    <xf numFmtId="2" fontId="0" fillId="0" borderId="0" xfId="0" applyNumberFormat="1" applyBorder="1"/>
    <xf numFmtId="0" fontId="0" fillId="3" borderId="34" xfId="0" applyFill="1" applyBorder="1"/>
    <xf numFmtId="0" fontId="0" fillId="3" borderId="35" xfId="0" applyFill="1" applyBorder="1"/>
    <xf numFmtId="2" fontId="0" fillId="3" borderId="35" xfId="0" applyNumberFormat="1" applyFill="1" applyBorder="1"/>
    <xf numFmtId="0" fontId="0" fillId="3" borderId="36" xfId="0" applyFill="1" applyBorder="1"/>
    <xf numFmtId="0" fontId="0" fillId="3" borderId="37" xfId="0" applyFill="1" applyBorder="1"/>
    <xf numFmtId="0" fontId="0" fillId="0" borderId="39" xfId="0" applyFill="1" applyBorder="1"/>
    <xf numFmtId="0" fontId="0" fillId="0" borderId="3" xfId="0" applyBorder="1"/>
    <xf numFmtId="2" fontId="0" fillId="0" borderId="3" xfId="0" applyNumberFormat="1" applyBorder="1"/>
    <xf numFmtId="0" fontId="0" fillId="0" borderId="4" xfId="0" applyBorder="1"/>
    <xf numFmtId="0" fontId="0" fillId="0" borderId="41" xfId="0" applyBorder="1"/>
    <xf numFmtId="0" fontId="0" fillId="0" borderId="41" xfId="0" applyFill="1" applyBorder="1"/>
    <xf numFmtId="0" fontId="0" fillId="0" borderId="43" xfId="0" applyFill="1" applyBorder="1"/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0" fontId="0" fillId="3" borderId="44" xfId="0" applyFill="1" applyBorder="1"/>
    <xf numFmtId="0" fontId="7" fillId="0" borderId="10" xfId="0" applyFont="1" applyBorder="1"/>
    <xf numFmtId="0" fontId="7" fillId="0" borderId="11" xfId="0" applyFont="1" applyBorder="1"/>
    <xf numFmtId="2" fontId="7" fillId="0" borderId="11" xfId="0" applyNumberFormat="1" applyFont="1" applyBorder="1"/>
    <xf numFmtId="0" fontId="7" fillId="0" borderId="13" xfId="0" applyFont="1" applyBorder="1"/>
    <xf numFmtId="0" fontId="7" fillId="0" borderId="15" xfId="0" applyFont="1" applyBorder="1"/>
    <xf numFmtId="0" fontId="7" fillId="0" borderId="16" xfId="0" applyFont="1" applyBorder="1"/>
    <xf numFmtId="2" fontId="7" fillId="0" borderId="16" xfId="0" applyNumberFormat="1" applyFont="1" applyBorder="1"/>
    <xf numFmtId="0" fontId="7" fillId="0" borderId="18" xfId="0" applyFont="1" applyBorder="1"/>
    <xf numFmtId="0" fontId="7" fillId="0" borderId="20" xfId="0" applyFont="1" applyBorder="1"/>
    <xf numFmtId="0" fontId="7" fillId="0" borderId="21" xfId="0" applyFont="1" applyBorder="1"/>
    <xf numFmtId="2" fontId="7" fillId="0" borderId="21" xfId="0" applyNumberFormat="1" applyFont="1" applyBorder="1"/>
    <xf numFmtId="0" fontId="7" fillId="0" borderId="23" xfId="0" applyFont="1" applyBorder="1"/>
    <xf numFmtId="0" fontId="8" fillId="4" borderId="44" xfId="0" applyFont="1" applyFill="1" applyBorder="1"/>
    <xf numFmtId="0" fontId="8" fillId="4" borderId="47" xfId="0" applyFont="1" applyFill="1" applyBorder="1"/>
    <xf numFmtId="2" fontId="8" fillId="4" borderId="47" xfId="0" applyNumberFormat="1" applyFont="1" applyFill="1" applyBorder="1"/>
    <xf numFmtId="0" fontId="8" fillId="4" borderId="48" xfId="0" applyFont="1" applyFill="1" applyBorder="1"/>
    <xf numFmtId="0" fontId="8" fillId="0" borderId="0" xfId="0" applyFont="1"/>
    <xf numFmtId="0" fontId="9" fillId="0" borderId="0" xfId="0" applyFont="1"/>
    <xf numFmtId="2" fontId="8" fillId="0" borderId="0" xfId="0" applyNumberFormat="1" applyFont="1"/>
    <xf numFmtId="0" fontId="2" fillId="0" borderId="0" xfId="0" applyFont="1"/>
    <xf numFmtId="0" fontId="7" fillId="0" borderId="0" xfId="0" applyFont="1"/>
    <xf numFmtId="1" fontId="9" fillId="0" borderId="0" xfId="0" applyNumberFormat="1" applyFont="1"/>
    <xf numFmtId="2" fontId="9" fillId="0" borderId="0" xfId="0" applyNumberFormat="1" applyFont="1"/>
    <xf numFmtId="2" fontId="7" fillId="0" borderId="0" xfId="0" applyNumberFormat="1" applyFont="1"/>
    <xf numFmtId="0" fontId="2" fillId="0" borderId="3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1"/>
  <sheetViews>
    <sheetView tabSelected="1" topLeftCell="B1" workbookViewId="0"/>
  </sheetViews>
  <sheetFormatPr defaultColWidth="11.42578125" defaultRowHeight="15" x14ac:dyDescent="0.25"/>
  <cols>
    <col min="1" max="1" width="9" hidden="1" customWidth="1"/>
    <col min="2" max="2" width="19.42578125" customWidth="1"/>
    <col min="3" max="3" width="13.42578125" customWidth="1"/>
    <col min="6" max="6" width="11.42578125" style="20"/>
    <col min="8" max="8" width="11.42578125" style="20"/>
    <col min="10" max="10" width="11.42578125" style="20"/>
    <col min="12" max="12" width="11.85546875" style="20" bestFit="1" customWidth="1"/>
    <col min="14" max="14" width="11.85546875" bestFit="1" customWidth="1"/>
    <col min="16" max="16" width="12.85546875" customWidth="1"/>
    <col min="20" max="20" width="12.140625" customWidth="1"/>
    <col min="28" max="28" width="11.42578125" style="20"/>
    <col min="57" max="57" width="12.85546875" customWidth="1"/>
    <col min="58" max="58" width="13.140625" customWidth="1"/>
    <col min="59" max="59" width="13.140625" hidden="1" customWidth="1"/>
    <col min="60" max="61" width="0" hidden="1" customWidth="1"/>
  </cols>
  <sheetData>
    <row r="1" spans="1:61" x14ac:dyDescent="0.25">
      <c r="B1" s="140"/>
      <c r="C1" s="142" t="s">
        <v>0</v>
      </c>
      <c r="D1" s="137" t="s">
        <v>1</v>
      </c>
      <c r="E1" s="137" t="s">
        <v>2</v>
      </c>
      <c r="F1" s="137"/>
      <c r="G1" s="137" t="s">
        <v>3</v>
      </c>
      <c r="H1" s="137"/>
      <c r="I1" s="137" t="s">
        <v>4</v>
      </c>
      <c r="J1" s="137"/>
      <c r="K1" s="137" t="s">
        <v>5</v>
      </c>
      <c r="L1" s="137"/>
      <c r="M1" s="137" t="s">
        <v>6</v>
      </c>
      <c r="N1" s="137"/>
      <c r="O1" s="137" t="s">
        <v>7</v>
      </c>
      <c r="P1" s="137"/>
      <c r="Q1" s="137" t="s">
        <v>8</v>
      </c>
      <c r="R1" s="137"/>
      <c r="S1" s="137" t="s">
        <v>9</v>
      </c>
      <c r="T1" s="137"/>
      <c r="U1" s="137" t="s">
        <v>10</v>
      </c>
      <c r="V1" s="137"/>
      <c r="W1" s="137" t="s">
        <v>11</v>
      </c>
      <c r="X1" s="137"/>
      <c r="Y1" s="137" t="s">
        <v>12</v>
      </c>
      <c r="Z1" s="137"/>
      <c r="AA1" s="137" t="s">
        <v>13</v>
      </c>
      <c r="AB1" s="137"/>
      <c r="AC1" s="137" t="s">
        <v>14</v>
      </c>
      <c r="AD1" s="137"/>
      <c r="AE1" s="137" t="s">
        <v>15</v>
      </c>
      <c r="AF1" s="137"/>
      <c r="AG1" s="137" t="s">
        <v>16</v>
      </c>
      <c r="AH1" s="137"/>
      <c r="AI1" s="137" t="s">
        <v>17</v>
      </c>
      <c r="AJ1" s="137"/>
      <c r="AK1" s="137" t="s">
        <v>18</v>
      </c>
      <c r="AL1" s="137"/>
      <c r="AM1" s="137" t="s">
        <v>19</v>
      </c>
      <c r="AN1" s="137"/>
      <c r="AO1" s="137" t="s">
        <v>20</v>
      </c>
      <c r="AP1" s="137"/>
      <c r="AQ1" s="137" t="s">
        <v>21</v>
      </c>
      <c r="AR1" s="137"/>
      <c r="AS1" s="137" t="s">
        <v>22</v>
      </c>
      <c r="AT1" s="137"/>
      <c r="AU1" s="137" t="s">
        <v>23</v>
      </c>
      <c r="AV1" s="137"/>
      <c r="AW1" s="137" t="s">
        <v>24</v>
      </c>
      <c r="AX1" s="137"/>
      <c r="AY1" s="137" t="s">
        <v>25</v>
      </c>
      <c r="AZ1" s="137"/>
      <c r="BA1" s="137" t="s">
        <v>26</v>
      </c>
      <c r="BB1" s="137"/>
      <c r="BC1" s="137" t="s">
        <v>27</v>
      </c>
      <c r="BD1" s="137"/>
      <c r="BE1" s="138" t="s">
        <v>28</v>
      </c>
      <c r="BF1" s="139"/>
      <c r="BG1" s="1"/>
      <c r="BH1" t="s">
        <v>29</v>
      </c>
      <c r="BI1" t="s">
        <v>30</v>
      </c>
    </row>
    <row r="2" spans="1:61" ht="15.75" thickBot="1" x14ac:dyDescent="0.3">
      <c r="B2" s="141"/>
      <c r="C2" s="143"/>
      <c r="D2" s="144"/>
      <c r="E2" s="2" t="s">
        <v>31</v>
      </c>
      <c r="F2" s="3" t="s">
        <v>32</v>
      </c>
      <c r="G2" s="2" t="s">
        <v>31</v>
      </c>
      <c r="H2" s="3" t="s">
        <v>32</v>
      </c>
      <c r="I2" s="2" t="s">
        <v>31</v>
      </c>
      <c r="J2" s="3" t="s">
        <v>32</v>
      </c>
      <c r="K2" s="2" t="s">
        <v>31</v>
      </c>
      <c r="L2" s="3" t="s">
        <v>32</v>
      </c>
      <c r="M2" s="2" t="s">
        <v>31</v>
      </c>
      <c r="N2" s="2" t="s">
        <v>32</v>
      </c>
      <c r="O2" s="2" t="s">
        <v>31</v>
      </c>
      <c r="P2" s="2" t="s">
        <v>32</v>
      </c>
      <c r="Q2" s="2" t="s">
        <v>31</v>
      </c>
      <c r="R2" s="2" t="s">
        <v>32</v>
      </c>
      <c r="S2" s="2" t="s">
        <v>31</v>
      </c>
      <c r="T2" s="2" t="s">
        <v>32</v>
      </c>
      <c r="U2" s="2" t="s">
        <v>31</v>
      </c>
      <c r="V2" s="2" t="s">
        <v>32</v>
      </c>
      <c r="W2" s="2" t="s">
        <v>31</v>
      </c>
      <c r="X2" s="2" t="s">
        <v>32</v>
      </c>
      <c r="Y2" s="2" t="s">
        <v>31</v>
      </c>
      <c r="Z2" s="2" t="s">
        <v>32</v>
      </c>
      <c r="AA2" s="2" t="s">
        <v>31</v>
      </c>
      <c r="AB2" s="3" t="s">
        <v>32</v>
      </c>
      <c r="AC2" s="2" t="s">
        <v>31</v>
      </c>
      <c r="AD2" s="2" t="s">
        <v>32</v>
      </c>
      <c r="AE2" s="2" t="s">
        <v>31</v>
      </c>
      <c r="AF2" s="2" t="s">
        <v>32</v>
      </c>
      <c r="AG2" s="2" t="s">
        <v>31</v>
      </c>
      <c r="AH2" s="2" t="s">
        <v>32</v>
      </c>
      <c r="AI2" s="2" t="s">
        <v>31</v>
      </c>
      <c r="AJ2" s="2" t="s">
        <v>32</v>
      </c>
      <c r="AK2" s="2" t="s">
        <v>31</v>
      </c>
      <c r="AL2" s="2" t="s">
        <v>32</v>
      </c>
      <c r="AM2" s="2" t="s">
        <v>31</v>
      </c>
      <c r="AN2" s="2" t="s">
        <v>32</v>
      </c>
      <c r="AO2" s="2" t="s">
        <v>31</v>
      </c>
      <c r="AP2" s="2" t="s">
        <v>32</v>
      </c>
      <c r="AQ2" s="2" t="s">
        <v>31</v>
      </c>
      <c r="AR2" s="2" t="s">
        <v>32</v>
      </c>
      <c r="AS2" s="2" t="s">
        <v>31</v>
      </c>
      <c r="AT2" s="2" t="s">
        <v>32</v>
      </c>
      <c r="AU2" s="2" t="s">
        <v>31</v>
      </c>
      <c r="AV2" s="2" t="s">
        <v>32</v>
      </c>
      <c r="AW2" s="2" t="s">
        <v>31</v>
      </c>
      <c r="AX2" s="2" t="s">
        <v>32</v>
      </c>
      <c r="AY2" s="2" t="s">
        <v>31</v>
      </c>
      <c r="AZ2" s="2" t="s">
        <v>32</v>
      </c>
      <c r="BA2" s="2" t="s">
        <v>31</v>
      </c>
      <c r="BB2" s="2" t="s">
        <v>32</v>
      </c>
      <c r="BC2" s="2" t="s">
        <v>31</v>
      </c>
      <c r="BD2" s="2" t="s">
        <v>32</v>
      </c>
      <c r="BE2" s="2" t="s">
        <v>31</v>
      </c>
      <c r="BF2" s="4" t="s">
        <v>32</v>
      </c>
      <c r="BG2" s="5"/>
    </row>
    <row r="3" spans="1:61" x14ac:dyDescent="0.25">
      <c r="B3" s="133" t="s">
        <v>33</v>
      </c>
      <c r="C3" s="6">
        <v>1</v>
      </c>
      <c r="D3" s="7">
        <v>94</v>
      </c>
      <c r="E3" s="7"/>
      <c r="F3" s="8"/>
      <c r="G3" s="7"/>
      <c r="H3" s="8"/>
      <c r="I3" s="7"/>
      <c r="J3" s="8"/>
      <c r="K3" s="7"/>
      <c r="L3" s="8"/>
      <c r="M3" s="7"/>
      <c r="N3" s="7"/>
      <c r="O3" s="7">
        <v>13</v>
      </c>
      <c r="P3" s="7">
        <v>13.8</v>
      </c>
      <c r="Q3" s="7"/>
      <c r="R3" s="7"/>
      <c r="S3" s="7">
        <v>66</v>
      </c>
      <c r="T3" s="7">
        <v>70</v>
      </c>
      <c r="U3" s="7"/>
      <c r="V3" s="7"/>
      <c r="W3" s="7"/>
      <c r="X3" s="7"/>
      <c r="Y3" s="7"/>
      <c r="Z3" s="7"/>
      <c r="AA3" s="7"/>
      <c r="AB3" s="8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9"/>
      <c r="BE3" s="7"/>
      <c r="BF3" s="10"/>
      <c r="BG3" s="11"/>
      <c r="BH3">
        <f>+E3+G3+I3+K3+M3+O3+Q3+S3+U3+W3+Y3+AA3+AC3+AE3+AG3+AI3+AK3+AM3+AO3+AQ3+AS3+AU3+AW3+AY3+BA3+BC3+BE3</f>
        <v>79</v>
      </c>
      <c r="BI3">
        <f>+F3+H3+J3+L3+N3+P3+R3+T3+V3+X3+Z3+AB3+AD3+AF3+AH3+AJ3+AL3+AN3+AP3+AR3+AT3+AV3+AX3+AZ3+BB3+BD3+BF3</f>
        <v>83.8</v>
      </c>
    </row>
    <row r="4" spans="1:61" x14ac:dyDescent="0.25">
      <c r="B4" s="134"/>
      <c r="C4" s="12">
        <v>2</v>
      </c>
      <c r="D4" s="13">
        <v>198</v>
      </c>
      <c r="E4" s="13"/>
      <c r="F4" s="14"/>
      <c r="G4" s="13"/>
      <c r="H4" s="14"/>
      <c r="I4" s="13"/>
      <c r="J4" s="14"/>
      <c r="K4" s="13"/>
      <c r="L4" s="14"/>
      <c r="M4" s="13">
        <v>3</v>
      </c>
      <c r="N4" s="13">
        <v>1.6</v>
      </c>
      <c r="O4" s="13"/>
      <c r="P4" s="13"/>
      <c r="Q4" s="13"/>
      <c r="R4" s="13"/>
      <c r="S4" s="13"/>
      <c r="T4" s="13"/>
      <c r="U4" s="13">
        <v>6</v>
      </c>
      <c r="V4" s="13">
        <v>3.2</v>
      </c>
      <c r="W4" s="13"/>
      <c r="X4" s="13"/>
      <c r="Y4" s="13"/>
      <c r="Z4" s="13"/>
      <c r="AA4" s="13">
        <v>2</v>
      </c>
      <c r="AB4" s="14">
        <v>1.06</v>
      </c>
      <c r="AC4" s="13"/>
      <c r="AD4" s="13"/>
      <c r="AE4" s="13"/>
      <c r="AF4" s="13"/>
      <c r="AG4" s="13">
        <v>176</v>
      </c>
      <c r="AH4" s="13">
        <v>94</v>
      </c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5"/>
      <c r="BE4" s="13"/>
      <c r="BF4" s="16"/>
      <c r="BG4" s="11"/>
      <c r="BH4">
        <f t="shared" ref="BH4:BI67" si="0">+E4+G4+I4+K4+M4+O4+Q4+S4+U4+W4+Y4+AA4+AC4+AE4+AG4+AI4+AK4+AM4+AO4+AQ4+AS4+AU4+AW4+AY4+BA4+BC4+BE4</f>
        <v>187</v>
      </c>
      <c r="BI4">
        <f t="shared" si="0"/>
        <v>99.86</v>
      </c>
    </row>
    <row r="5" spans="1:61" x14ac:dyDescent="0.25">
      <c r="B5" s="134"/>
      <c r="C5" s="12">
        <v>3</v>
      </c>
      <c r="D5" s="13">
        <v>180</v>
      </c>
      <c r="E5" s="13">
        <v>25</v>
      </c>
      <c r="F5" s="14">
        <v>13.88</v>
      </c>
      <c r="G5" s="13">
        <v>12</v>
      </c>
      <c r="H5" s="14">
        <v>6.68</v>
      </c>
      <c r="I5" s="13">
        <v>10</v>
      </c>
      <c r="J5" s="14">
        <v>5.56</v>
      </c>
      <c r="K5" s="13">
        <v>65</v>
      </c>
      <c r="L5" s="14">
        <v>36.14</v>
      </c>
      <c r="M5" s="13">
        <v>2</v>
      </c>
      <c r="N5" s="13">
        <v>1.1100000000000001</v>
      </c>
      <c r="O5" s="13">
        <v>1</v>
      </c>
      <c r="P5" s="13">
        <v>0.56000000000000005</v>
      </c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  <c r="AC5" s="13"/>
      <c r="AD5" s="13"/>
      <c r="AE5" s="13"/>
      <c r="AF5" s="13"/>
      <c r="AG5" s="13"/>
      <c r="AH5" s="13"/>
      <c r="AI5" s="13">
        <v>47</v>
      </c>
      <c r="AJ5" s="13">
        <v>26.13</v>
      </c>
      <c r="AK5" s="13">
        <v>7</v>
      </c>
      <c r="AL5" s="13">
        <v>3.91</v>
      </c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5"/>
      <c r="BE5" s="13"/>
      <c r="BF5" s="16"/>
      <c r="BG5" s="11"/>
      <c r="BH5">
        <f t="shared" si="0"/>
        <v>169</v>
      </c>
      <c r="BI5">
        <f t="shared" si="0"/>
        <v>93.97</v>
      </c>
    </row>
    <row r="6" spans="1:61" x14ac:dyDescent="0.25">
      <c r="B6" s="134"/>
      <c r="C6" s="12">
        <v>4</v>
      </c>
      <c r="D6" s="13">
        <v>267</v>
      </c>
      <c r="E6" s="13">
        <v>22</v>
      </c>
      <c r="F6" s="14">
        <v>24.3</v>
      </c>
      <c r="G6" s="13">
        <v>13</v>
      </c>
      <c r="H6" s="14">
        <v>13.9</v>
      </c>
      <c r="I6" s="13"/>
      <c r="J6" s="14"/>
      <c r="K6" s="13">
        <v>17</v>
      </c>
      <c r="L6" s="14">
        <v>18.8</v>
      </c>
      <c r="M6" s="13"/>
      <c r="N6" s="13"/>
      <c r="O6" s="13">
        <v>3</v>
      </c>
      <c r="P6" s="13">
        <v>3.3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>
        <v>1</v>
      </c>
      <c r="AB6" s="14">
        <v>1.1000000000000001</v>
      </c>
      <c r="AC6" s="13">
        <v>19</v>
      </c>
      <c r="AD6" s="13">
        <v>21.1</v>
      </c>
      <c r="AE6" s="13"/>
      <c r="AF6" s="13"/>
      <c r="AG6" s="13"/>
      <c r="AH6" s="13"/>
      <c r="AI6" s="13">
        <v>4</v>
      </c>
      <c r="AJ6" s="13">
        <v>4.4000000000000004</v>
      </c>
      <c r="AK6" s="13"/>
      <c r="AL6" s="13"/>
      <c r="AM6" s="13">
        <v>4</v>
      </c>
      <c r="AN6" s="13">
        <v>4.4000000000000004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5"/>
      <c r="BE6" s="13"/>
      <c r="BF6" s="16"/>
      <c r="BG6" s="11"/>
      <c r="BH6">
        <f t="shared" si="0"/>
        <v>83</v>
      </c>
      <c r="BI6">
        <f t="shared" si="0"/>
        <v>91.300000000000011</v>
      </c>
    </row>
    <row r="7" spans="1:61" x14ac:dyDescent="0.25">
      <c r="B7" s="134"/>
      <c r="C7" s="12">
        <v>5</v>
      </c>
      <c r="D7" s="13">
        <v>90</v>
      </c>
      <c r="E7" s="13">
        <v>31</v>
      </c>
      <c r="F7" s="14">
        <v>11.6</v>
      </c>
      <c r="G7" s="13">
        <v>8</v>
      </c>
      <c r="H7" s="14">
        <v>3</v>
      </c>
      <c r="I7" s="13">
        <v>5</v>
      </c>
      <c r="J7" s="14">
        <v>1.9</v>
      </c>
      <c r="K7" s="13">
        <v>30</v>
      </c>
      <c r="L7" s="14">
        <v>11.2</v>
      </c>
      <c r="M7" s="13">
        <v>119</v>
      </c>
      <c r="N7" s="13">
        <v>44.6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>
        <v>1</v>
      </c>
      <c r="AB7" s="14">
        <v>0.4</v>
      </c>
      <c r="AC7" s="13">
        <v>59</v>
      </c>
      <c r="AD7" s="13">
        <v>22.1</v>
      </c>
      <c r="AE7" s="13"/>
      <c r="AF7" s="13"/>
      <c r="AG7" s="13"/>
      <c r="AH7" s="13"/>
      <c r="AI7" s="13">
        <v>3</v>
      </c>
      <c r="AJ7" s="13">
        <v>1.1000000000000001</v>
      </c>
      <c r="AK7" s="13">
        <v>2</v>
      </c>
      <c r="AL7" s="13">
        <v>0.8</v>
      </c>
      <c r="AM7" s="13">
        <v>10</v>
      </c>
      <c r="AN7" s="13">
        <v>3.7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5"/>
      <c r="BE7" s="13"/>
      <c r="BF7" s="16"/>
      <c r="BG7" s="11"/>
      <c r="BH7">
        <f t="shared" si="0"/>
        <v>268</v>
      </c>
      <c r="BI7">
        <f t="shared" si="0"/>
        <v>100.4</v>
      </c>
    </row>
    <row r="8" spans="1:61" x14ac:dyDescent="0.25">
      <c r="B8" s="134"/>
      <c r="C8" s="12">
        <v>6</v>
      </c>
      <c r="D8" s="13">
        <v>120</v>
      </c>
      <c r="E8" s="13">
        <v>22</v>
      </c>
      <c r="F8" s="14">
        <v>18</v>
      </c>
      <c r="G8" s="13">
        <v>17</v>
      </c>
      <c r="H8" s="14">
        <v>14</v>
      </c>
      <c r="I8" s="13">
        <v>1</v>
      </c>
      <c r="J8" s="14">
        <v>1.1000000000000001</v>
      </c>
      <c r="K8" s="13">
        <v>20</v>
      </c>
      <c r="L8" s="14">
        <v>14</v>
      </c>
      <c r="M8" s="13">
        <v>2</v>
      </c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>
        <v>3</v>
      </c>
      <c r="AB8" s="14">
        <v>2</v>
      </c>
      <c r="AC8" s="13"/>
      <c r="AD8" s="13"/>
      <c r="AE8" s="13">
        <v>28</v>
      </c>
      <c r="AF8" s="13">
        <v>23</v>
      </c>
      <c r="AG8" s="13"/>
      <c r="AH8" s="13"/>
      <c r="AI8" s="13">
        <v>26</v>
      </c>
      <c r="AJ8" s="13">
        <v>22</v>
      </c>
      <c r="AK8" s="13">
        <v>1</v>
      </c>
      <c r="AL8" s="13">
        <v>1.1000000000000001</v>
      </c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5"/>
      <c r="BE8" s="13"/>
      <c r="BF8" s="16"/>
      <c r="BG8" s="11"/>
      <c r="BH8">
        <f t="shared" si="0"/>
        <v>120</v>
      </c>
      <c r="BI8">
        <f t="shared" si="0"/>
        <v>96.199999999999989</v>
      </c>
    </row>
    <row r="9" spans="1:61" x14ac:dyDescent="0.25">
      <c r="B9" s="134"/>
      <c r="C9" s="12">
        <v>7</v>
      </c>
      <c r="D9" s="13">
        <v>109</v>
      </c>
      <c r="E9" s="13">
        <v>3</v>
      </c>
      <c r="F9" s="14">
        <v>2.75</v>
      </c>
      <c r="G9" s="13">
        <v>2</v>
      </c>
      <c r="H9" s="14">
        <v>1.83</v>
      </c>
      <c r="I9" s="13"/>
      <c r="J9" s="14"/>
      <c r="K9" s="13">
        <v>37</v>
      </c>
      <c r="L9" s="14">
        <v>33.950000000000003</v>
      </c>
      <c r="M9" s="13">
        <v>5</v>
      </c>
      <c r="N9" s="13">
        <v>4.58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>
        <v>3</v>
      </c>
      <c r="AB9" s="14">
        <v>2.75</v>
      </c>
      <c r="AC9" s="13"/>
      <c r="AD9" s="13"/>
      <c r="AE9" s="13"/>
      <c r="AF9" s="13"/>
      <c r="AG9" s="13"/>
      <c r="AH9" s="13"/>
      <c r="AI9" s="13">
        <v>2</v>
      </c>
      <c r="AJ9" s="13">
        <v>1.83</v>
      </c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5"/>
      <c r="BE9" s="13"/>
      <c r="BF9" s="16"/>
      <c r="BG9" s="11"/>
      <c r="BH9">
        <f t="shared" si="0"/>
        <v>52</v>
      </c>
      <c r="BI9">
        <f t="shared" si="0"/>
        <v>47.69</v>
      </c>
    </row>
    <row r="10" spans="1:61" x14ac:dyDescent="0.25">
      <c r="B10" s="134"/>
      <c r="C10" s="12">
        <v>8</v>
      </c>
      <c r="D10" s="13">
        <v>232</v>
      </c>
      <c r="E10" s="13"/>
      <c r="F10" s="14"/>
      <c r="G10" s="13"/>
      <c r="H10" s="14"/>
      <c r="I10" s="13"/>
      <c r="J10" s="14"/>
      <c r="K10" s="13"/>
      <c r="L10" s="14"/>
      <c r="M10" s="13">
        <v>8</v>
      </c>
      <c r="N10" s="13">
        <v>3.4</v>
      </c>
      <c r="O10" s="13"/>
      <c r="P10" s="13"/>
      <c r="Q10" s="13"/>
      <c r="R10" s="13"/>
      <c r="S10" s="13"/>
      <c r="T10" s="13"/>
      <c r="U10" s="13">
        <v>221</v>
      </c>
      <c r="V10" s="13">
        <v>95.3</v>
      </c>
      <c r="W10" s="13"/>
      <c r="X10" s="13"/>
      <c r="Y10" s="13"/>
      <c r="Z10" s="13"/>
      <c r="AA10" s="13">
        <v>3</v>
      </c>
      <c r="AB10" s="14">
        <v>1.3</v>
      </c>
      <c r="AC10" s="13">
        <v>75</v>
      </c>
      <c r="AD10" s="13">
        <v>78</v>
      </c>
      <c r="AE10" s="13">
        <v>52</v>
      </c>
      <c r="AF10" s="13">
        <v>24.9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5"/>
      <c r="BE10" s="13"/>
      <c r="BF10" s="16"/>
      <c r="BG10" s="11"/>
      <c r="BH10">
        <f t="shared" si="0"/>
        <v>359</v>
      </c>
      <c r="BI10">
        <f t="shared" si="0"/>
        <v>202.9</v>
      </c>
    </row>
    <row r="11" spans="1:61" x14ac:dyDescent="0.25">
      <c r="B11" s="134"/>
      <c r="C11" s="12">
        <v>9</v>
      </c>
      <c r="D11" s="13">
        <v>183</v>
      </c>
      <c r="E11" s="13">
        <v>28</v>
      </c>
      <c r="F11" s="14">
        <v>15</v>
      </c>
      <c r="G11" s="13">
        <v>31</v>
      </c>
      <c r="H11" s="14">
        <v>17</v>
      </c>
      <c r="I11" s="13">
        <v>3</v>
      </c>
      <c r="J11" s="14">
        <v>2</v>
      </c>
      <c r="K11" s="13">
        <v>35</v>
      </c>
      <c r="L11" s="14">
        <v>20</v>
      </c>
      <c r="M11" s="13">
        <v>4</v>
      </c>
      <c r="N11" s="13">
        <v>2</v>
      </c>
      <c r="O11" s="13">
        <v>1</v>
      </c>
      <c r="P11" s="13">
        <v>1</v>
      </c>
      <c r="Q11" s="13"/>
      <c r="R11" s="13"/>
      <c r="S11" s="13"/>
      <c r="T11" s="13"/>
      <c r="U11" s="13"/>
      <c r="V11" s="13"/>
      <c r="W11" s="13">
        <v>2</v>
      </c>
      <c r="X11" s="13">
        <v>1</v>
      </c>
      <c r="Y11" s="13">
        <v>2</v>
      </c>
      <c r="Z11" s="13">
        <v>1</v>
      </c>
      <c r="AA11" s="13">
        <v>2</v>
      </c>
      <c r="AB11" s="14">
        <v>1</v>
      </c>
      <c r="AC11" s="13"/>
      <c r="AD11" s="13"/>
      <c r="AE11" s="13">
        <v>10</v>
      </c>
      <c r="AF11" s="13">
        <v>10</v>
      </c>
      <c r="AG11" s="13"/>
      <c r="AH11" s="13"/>
      <c r="AI11" s="13">
        <v>53</v>
      </c>
      <c r="AJ11" s="13">
        <v>29</v>
      </c>
      <c r="AK11" s="13"/>
      <c r="AL11" s="13"/>
      <c r="AM11" s="13"/>
      <c r="AN11" s="13"/>
      <c r="AO11" s="13">
        <v>2</v>
      </c>
      <c r="AP11" s="13">
        <v>1</v>
      </c>
      <c r="AQ11" s="13">
        <v>1</v>
      </c>
      <c r="AR11" s="13">
        <v>1</v>
      </c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5"/>
      <c r="BE11" s="13"/>
      <c r="BF11" s="16"/>
      <c r="BG11" s="11"/>
      <c r="BH11">
        <f t="shared" si="0"/>
        <v>174</v>
      </c>
      <c r="BI11">
        <f t="shared" si="0"/>
        <v>101</v>
      </c>
    </row>
    <row r="12" spans="1:61" x14ac:dyDescent="0.25">
      <c r="B12" s="134"/>
      <c r="C12" s="12">
        <v>11</v>
      </c>
      <c r="D12" s="13">
        <v>68</v>
      </c>
      <c r="E12" s="13">
        <v>12</v>
      </c>
      <c r="F12" s="14">
        <v>17.7</v>
      </c>
      <c r="G12" s="13">
        <v>12</v>
      </c>
      <c r="H12" s="14">
        <v>17.7</v>
      </c>
      <c r="I12" s="13">
        <v>4</v>
      </c>
      <c r="J12" s="14">
        <v>5.9</v>
      </c>
      <c r="K12" s="13">
        <v>26</v>
      </c>
      <c r="L12" s="14">
        <v>38.299999999999997</v>
      </c>
      <c r="M12" s="13">
        <v>1</v>
      </c>
      <c r="N12" s="13">
        <v>1.5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>
        <v>1</v>
      </c>
      <c r="AB12" s="14">
        <v>1.5</v>
      </c>
      <c r="AC12" s="13"/>
      <c r="AD12" s="13"/>
      <c r="AE12" s="13"/>
      <c r="AF12" s="13"/>
      <c r="AG12" s="13"/>
      <c r="AH12" s="13"/>
      <c r="AI12" s="13">
        <v>4</v>
      </c>
      <c r="AJ12" s="13">
        <v>7.4</v>
      </c>
      <c r="AK12" s="13">
        <v>4</v>
      </c>
      <c r="AL12" s="13">
        <v>5.9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5"/>
      <c r="BE12" s="13"/>
      <c r="BF12" s="16"/>
      <c r="BG12" s="11"/>
      <c r="BH12">
        <f t="shared" si="0"/>
        <v>64</v>
      </c>
      <c r="BI12">
        <f t="shared" si="0"/>
        <v>95.9</v>
      </c>
    </row>
    <row r="13" spans="1:61" x14ac:dyDescent="0.25">
      <c r="B13" s="134"/>
      <c r="C13" s="12">
        <v>12</v>
      </c>
      <c r="D13" s="13">
        <v>6</v>
      </c>
      <c r="E13" s="13"/>
      <c r="F13" s="14"/>
      <c r="G13" s="13"/>
      <c r="H13" s="14"/>
      <c r="I13" s="13"/>
      <c r="J13" s="14"/>
      <c r="K13" s="13"/>
      <c r="L13" s="14"/>
      <c r="M13" s="13"/>
      <c r="N13" s="13"/>
      <c r="O13" s="13">
        <v>47</v>
      </c>
      <c r="P13" s="13">
        <v>2.2000000000000002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5"/>
      <c r="BE13" s="13"/>
      <c r="BF13" s="16"/>
      <c r="BG13" s="11"/>
      <c r="BH13">
        <f t="shared" si="0"/>
        <v>47</v>
      </c>
      <c r="BI13">
        <f t="shared" si="0"/>
        <v>2.2000000000000002</v>
      </c>
    </row>
    <row r="14" spans="1:61" x14ac:dyDescent="0.25">
      <c r="B14" s="134"/>
      <c r="C14" s="12">
        <v>13</v>
      </c>
      <c r="D14" s="13">
        <v>54</v>
      </c>
      <c r="E14" s="13">
        <v>4</v>
      </c>
      <c r="F14" s="14">
        <v>7.4</v>
      </c>
      <c r="G14" s="13">
        <v>5</v>
      </c>
      <c r="H14" s="14">
        <v>9.25</v>
      </c>
      <c r="I14" s="13">
        <v>6</v>
      </c>
      <c r="J14" s="14">
        <v>11.11</v>
      </c>
      <c r="K14" s="13"/>
      <c r="L14" s="14"/>
      <c r="M14" s="13">
        <v>2</v>
      </c>
      <c r="N14" s="13">
        <v>3.7</v>
      </c>
      <c r="O14" s="13"/>
      <c r="P14" s="13"/>
      <c r="Q14" s="13">
        <v>5</v>
      </c>
      <c r="R14" s="13">
        <v>9.25</v>
      </c>
      <c r="S14" s="13"/>
      <c r="T14" s="13"/>
      <c r="U14" s="13"/>
      <c r="V14" s="13"/>
      <c r="W14" s="13"/>
      <c r="X14" s="13"/>
      <c r="Y14" s="13"/>
      <c r="Z14" s="13"/>
      <c r="AA14" s="13">
        <v>3</v>
      </c>
      <c r="AB14" s="14">
        <v>5.55</v>
      </c>
      <c r="AC14" s="13"/>
      <c r="AD14" s="13"/>
      <c r="AE14" s="13">
        <v>9</v>
      </c>
      <c r="AF14" s="13">
        <v>16.600000000000001</v>
      </c>
      <c r="AG14" s="13"/>
      <c r="AH14" s="13"/>
      <c r="AI14" s="13">
        <v>5</v>
      </c>
      <c r="AJ14" s="13">
        <v>9.25</v>
      </c>
      <c r="AK14" s="13">
        <v>13</v>
      </c>
      <c r="AL14" s="13">
        <v>24.1</v>
      </c>
      <c r="AM14" s="13"/>
      <c r="AN14" s="13"/>
      <c r="AO14" s="13"/>
      <c r="AP14" s="13"/>
      <c r="AQ14" s="13"/>
      <c r="AR14" s="13"/>
      <c r="AS14" s="13">
        <v>2</v>
      </c>
      <c r="AT14" s="13">
        <v>3.7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5"/>
      <c r="BE14" s="13"/>
      <c r="BF14" s="16"/>
      <c r="BG14" s="11"/>
      <c r="BH14">
        <f t="shared" si="0"/>
        <v>54</v>
      </c>
      <c r="BI14">
        <f t="shared" si="0"/>
        <v>99.909999999999982</v>
      </c>
    </row>
    <row r="15" spans="1:61" x14ac:dyDescent="0.25">
      <c r="B15" s="134"/>
      <c r="C15" s="12">
        <v>14</v>
      </c>
      <c r="D15" s="13">
        <v>80</v>
      </c>
      <c r="E15" s="13">
        <v>9</v>
      </c>
      <c r="F15" s="14">
        <v>11</v>
      </c>
      <c r="G15" s="13">
        <v>6</v>
      </c>
      <c r="H15" s="14">
        <v>8</v>
      </c>
      <c r="I15" s="13">
        <v>3</v>
      </c>
      <c r="J15" s="14">
        <v>4</v>
      </c>
      <c r="K15" s="13"/>
      <c r="L15" s="14"/>
      <c r="M15" s="13">
        <v>7</v>
      </c>
      <c r="N15" s="13">
        <v>9</v>
      </c>
      <c r="O15" s="13"/>
      <c r="P15" s="13"/>
      <c r="Q15" s="13">
        <v>1</v>
      </c>
      <c r="R15" s="13">
        <v>1</v>
      </c>
      <c r="S15" s="13"/>
      <c r="T15" s="13"/>
      <c r="U15" s="13"/>
      <c r="V15" s="13"/>
      <c r="W15" s="13"/>
      <c r="X15" s="13"/>
      <c r="Y15" s="13">
        <v>2</v>
      </c>
      <c r="Z15" s="13">
        <v>2</v>
      </c>
      <c r="AA15" s="13"/>
      <c r="AB15" s="14"/>
      <c r="AC15" s="13"/>
      <c r="AD15" s="13"/>
      <c r="AE15" s="13">
        <v>45</v>
      </c>
      <c r="AF15" s="13">
        <v>60</v>
      </c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>
        <v>1</v>
      </c>
      <c r="AV15" s="13">
        <v>1</v>
      </c>
      <c r="AW15" s="13">
        <v>3</v>
      </c>
      <c r="AX15" s="13">
        <v>4</v>
      </c>
      <c r="AY15" s="13"/>
      <c r="AZ15" s="13"/>
      <c r="BA15" s="13"/>
      <c r="BB15" s="13"/>
      <c r="BC15" s="13"/>
      <c r="BD15" s="15"/>
      <c r="BE15" s="13"/>
      <c r="BF15" s="16"/>
      <c r="BG15" s="11"/>
      <c r="BH15">
        <f t="shared" si="0"/>
        <v>77</v>
      </c>
      <c r="BI15">
        <f t="shared" si="0"/>
        <v>100</v>
      </c>
    </row>
    <row r="16" spans="1:61" x14ac:dyDescent="0.25">
      <c r="A16">
        <v>100</v>
      </c>
      <c r="B16" s="134"/>
      <c r="C16" s="12">
        <v>15</v>
      </c>
      <c r="D16" s="13">
        <v>140</v>
      </c>
      <c r="E16" s="13">
        <v>27</v>
      </c>
      <c r="F16" s="14">
        <v>19.3</v>
      </c>
      <c r="G16" s="13">
        <v>20</v>
      </c>
      <c r="H16" s="14">
        <v>14.3</v>
      </c>
      <c r="I16" s="13">
        <v>19</v>
      </c>
      <c r="J16" s="14">
        <v>13.6</v>
      </c>
      <c r="K16" s="13"/>
      <c r="L16" s="14"/>
      <c r="M16" s="13">
        <v>3</v>
      </c>
      <c r="N16" s="13">
        <v>2.1</v>
      </c>
      <c r="O16" s="13"/>
      <c r="P16" s="13"/>
      <c r="Q16" s="13">
        <v>1</v>
      </c>
      <c r="R16" s="13">
        <v>0.7</v>
      </c>
      <c r="S16" s="13"/>
      <c r="T16" s="13"/>
      <c r="U16" s="13"/>
      <c r="V16" s="13"/>
      <c r="W16" s="13"/>
      <c r="X16" s="13"/>
      <c r="Y16" s="13"/>
      <c r="Z16" s="13"/>
      <c r="AA16" s="13">
        <v>6</v>
      </c>
      <c r="AB16" s="14">
        <v>4.3</v>
      </c>
      <c r="AC16" s="13"/>
      <c r="AD16" s="13"/>
      <c r="AE16" s="13"/>
      <c r="AF16" s="13"/>
      <c r="AG16" s="13"/>
      <c r="AH16" s="13"/>
      <c r="AI16" s="13"/>
      <c r="AJ16" s="13"/>
      <c r="AK16" s="13">
        <v>35</v>
      </c>
      <c r="AL16" s="13">
        <v>25</v>
      </c>
      <c r="AM16" s="13"/>
      <c r="AN16" s="13"/>
      <c r="AO16" s="13"/>
      <c r="AP16" s="13"/>
      <c r="AQ16" s="13"/>
      <c r="AR16" s="13"/>
      <c r="AS16" s="13">
        <v>8</v>
      </c>
      <c r="AT16" s="13">
        <v>5.7</v>
      </c>
      <c r="AU16" s="13">
        <v>1</v>
      </c>
      <c r="AV16" s="13">
        <v>1</v>
      </c>
      <c r="AW16" s="13"/>
      <c r="AX16" s="13"/>
      <c r="AY16" s="13">
        <v>7</v>
      </c>
      <c r="AZ16" s="13">
        <v>5</v>
      </c>
      <c r="BA16" s="13"/>
      <c r="BB16" s="13"/>
      <c r="BC16" s="13"/>
      <c r="BD16" s="15"/>
      <c r="BE16" s="13"/>
      <c r="BF16" s="16"/>
      <c r="BG16" s="11"/>
      <c r="BH16">
        <f t="shared" si="0"/>
        <v>127</v>
      </c>
      <c r="BI16">
        <f t="shared" si="0"/>
        <v>91.000000000000014</v>
      </c>
    </row>
    <row r="17" spans="2:61" ht="15.75" thickBot="1" x14ac:dyDescent="0.3">
      <c r="B17" s="135"/>
      <c r="C17" s="17">
        <v>16</v>
      </c>
      <c r="D17" s="18">
        <v>80</v>
      </c>
      <c r="E17" s="18">
        <v>9</v>
      </c>
      <c r="F17" s="19">
        <v>11</v>
      </c>
      <c r="G17" s="18">
        <v>6</v>
      </c>
      <c r="H17" s="19">
        <v>8</v>
      </c>
      <c r="I17" s="18">
        <v>3</v>
      </c>
      <c r="J17" s="19">
        <v>4</v>
      </c>
      <c r="K17" s="18"/>
      <c r="M17" s="18">
        <v>7</v>
      </c>
      <c r="N17" s="18">
        <v>9</v>
      </c>
      <c r="O17" s="18"/>
      <c r="P17" s="18"/>
      <c r="Q17" s="18">
        <v>1</v>
      </c>
      <c r="R17" s="18">
        <v>1</v>
      </c>
      <c r="S17" s="18"/>
      <c r="T17" s="18"/>
      <c r="U17" s="18"/>
      <c r="V17" s="18"/>
      <c r="W17" s="18"/>
      <c r="X17" s="18"/>
      <c r="Y17" s="18">
        <v>2</v>
      </c>
      <c r="Z17" s="18">
        <v>2</v>
      </c>
      <c r="AA17" s="18"/>
      <c r="AB17" s="19"/>
      <c r="AC17" s="18"/>
      <c r="AD17" s="18"/>
      <c r="AE17" s="18">
        <v>44</v>
      </c>
      <c r="AF17" s="18">
        <v>60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>
        <v>1</v>
      </c>
      <c r="AV17" s="18">
        <v>1</v>
      </c>
      <c r="AW17" s="18">
        <v>3</v>
      </c>
      <c r="AX17" s="18">
        <v>4</v>
      </c>
      <c r="AY17" s="18"/>
      <c r="AZ17" s="18"/>
      <c r="BA17" s="18"/>
      <c r="BB17" s="18"/>
      <c r="BC17" s="18"/>
      <c r="BD17" s="21"/>
      <c r="BE17" s="18"/>
      <c r="BF17" s="22"/>
      <c r="BG17" s="11"/>
      <c r="BH17">
        <f t="shared" si="0"/>
        <v>76</v>
      </c>
      <c r="BI17">
        <f t="shared" si="0"/>
        <v>100</v>
      </c>
    </row>
    <row r="18" spans="2:61" ht="15.75" thickBot="1" x14ac:dyDescent="0.3">
      <c r="B18" s="23" t="s">
        <v>34</v>
      </c>
      <c r="C18" s="24">
        <v>16</v>
      </c>
      <c r="D18" s="25">
        <f>SUM(D3:D17)</f>
        <v>1901</v>
      </c>
      <c r="E18" s="25">
        <f>SUM(E3:E17)</f>
        <v>192</v>
      </c>
      <c r="F18" s="26">
        <f>+E18*A16/BH18</f>
        <v>9.9173553719008272</v>
      </c>
      <c r="G18" s="25">
        <f>SUM(G3:G17)</f>
        <v>132</v>
      </c>
      <c r="H18" s="26">
        <f>+G18*A16/BH18</f>
        <v>6.8181818181818183</v>
      </c>
      <c r="I18" s="25">
        <f>SUM(I3:I17)</f>
        <v>54</v>
      </c>
      <c r="J18" s="26">
        <f>+I18*C18/BH18</f>
        <v>0.4462809917355372</v>
      </c>
      <c r="K18" s="25">
        <f>SUM(K3:K17)</f>
        <v>230</v>
      </c>
      <c r="L18" s="26">
        <f>+K18*A16/BH18</f>
        <v>11.880165289256198</v>
      </c>
      <c r="M18" s="25">
        <f>SUM(M3:M17)</f>
        <v>163</v>
      </c>
      <c r="N18" s="25">
        <f>+M18*A16/BH18</f>
        <v>8.4194214876033051</v>
      </c>
      <c r="O18" s="25">
        <f>SUM(O3:O17)</f>
        <v>65</v>
      </c>
      <c r="P18" s="25">
        <f>+O18*A16/BH18</f>
        <v>3.3574380165289255</v>
      </c>
      <c r="Q18" s="25">
        <f>SUM(Q3:Q17)</f>
        <v>8</v>
      </c>
      <c r="R18" s="25">
        <f>+Q18*A16/BH18</f>
        <v>0.41322314049586778</v>
      </c>
      <c r="S18" s="25">
        <f>SUM(S3:S17)</f>
        <v>66</v>
      </c>
      <c r="T18" s="25">
        <f>+S18*A16/BH18</f>
        <v>3.4090909090909092</v>
      </c>
      <c r="U18" s="25">
        <f>SUM(U3:U17)</f>
        <v>227</v>
      </c>
      <c r="V18" s="25">
        <f>+U18*A16/BH18</f>
        <v>11.725206611570249</v>
      </c>
      <c r="W18" s="25">
        <f>SUM(W3:W17)</f>
        <v>2</v>
      </c>
      <c r="X18" s="25">
        <f>+W18*A16/BH18</f>
        <v>0.10330578512396695</v>
      </c>
      <c r="Y18" s="25">
        <f>SUM(Y3:Y17)</f>
        <v>6</v>
      </c>
      <c r="Z18" s="25">
        <f>+Y18*A16/BH18</f>
        <v>0.30991735537190085</v>
      </c>
      <c r="AA18" s="25">
        <f>SUM(AA3:AA17)</f>
        <v>25</v>
      </c>
      <c r="AB18" s="26">
        <f>+AA18*A16/BH18</f>
        <v>1.2913223140495869</v>
      </c>
      <c r="AC18" s="25">
        <f>SUM(AC3:AC17)</f>
        <v>153</v>
      </c>
      <c r="AD18" s="25">
        <f>+AC18*A16/BH18</f>
        <v>7.9028925619834709</v>
      </c>
      <c r="AE18" s="25">
        <f>SUM(AE3:AE17)</f>
        <v>188</v>
      </c>
      <c r="AF18" s="25">
        <f>+AE18*A16/BH18</f>
        <v>9.7107438016528924</v>
      </c>
      <c r="AG18" s="25">
        <f>SUM(AG3:AG17)</f>
        <v>176</v>
      </c>
      <c r="AH18" s="25">
        <f>+AG18*A16/BH18</f>
        <v>9.0909090909090917</v>
      </c>
      <c r="AI18" s="25">
        <f>SUM(AI3:AI17)</f>
        <v>144</v>
      </c>
      <c r="AJ18" s="25">
        <f>+AI18*A16/BH18</f>
        <v>7.4380165289256199</v>
      </c>
      <c r="AK18" s="25">
        <f>SUM(AK3:AK17)</f>
        <v>62</v>
      </c>
      <c r="AL18" s="25">
        <f>+AK18*A16/BH18</f>
        <v>3.2024793388429753</v>
      </c>
      <c r="AM18" s="25">
        <f>SUM(AM3:AM17)</f>
        <v>14</v>
      </c>
      <c r="AN18" s="25">
        <f>+AM18*A16/BH18</f>
        <v>0.72314049586776863</v>
      </c>
      <c r="AO18" s="25">
        <f>SUM(AO3:AO17)</f>
        <v>2</v>
      </c>
      <c r="AP18" s="25">
        <f>+AO18*A16/BH18</f>
        <v>0.10330578512396695</v>
      </c>
      <c r="AQ18" s="25">
        <f>SUM(AQ3:AQ17)</f>
        <v>1</v>
      </c>
      <c r="AR18" s="25">
        <f>+AQ18*A16/BH18</f>
        <v>5.1652892561983473E-2</v>
      </c>
      <c r="AS18" s="25">
        <f>SUM(AS3:AS17)</f>
        <v>10</v>
      </c>
      <c r="AT18" s="25">
        <f>+AS18*A16/BH18</f>
        <v>0.51652892561983466</v>
      </c>
      <c r="AU18" s="25">
        <f>SUM(AU3:AU17)</f>
        <v>3</v>
      </c>
      <c r="AV18" s="25">
        <f>+AU18*A16/BH18</f>
        <v>0.15495867768595042</v>
      </c>
      <c r="AW18" s="25">
        <f>SUM(AW3:AW17)</f>
        <v>6</v>
      </c>
      <c r="AX18" s="25">
        <f>+AW18*A16/BH18</f>
        <v>0.30991735537190085</v>
      </c>
      <c r="AY18" s="25">
        <f>SUM(AY3:AY17)</f>
        <v>7</v>
      </c>
      <c r="AZ18" s="25">
        <f>+AY18*A16/BH18</f>
        <v>0.36157024793388431</v>
      </c>
      <c r="BA18" s="25">
        <f>SUM(BA3:BA17)</f>
        <v>0</v>
      </c>
      <c r="BB18" s="25">
        <f>SUM(BB3:BB17)</f>
        <v>0</v>
      </c>
      <c r="BC18" s="25">
        <f>SUM(BC3:BC17)</f>
        <v>0</v>
      </c>
      <c r="BD18" s="25">
        <f>SUM(BD3:BD17)</f>
        <v>0</v>
      </c>
      <c r="BE18" s="25">
        <f>SUM(BE3:BE17)</f>
        <v>0</v>
      </c>
      <c r="BF18" s="25">
        <v>0</v>
      </c>
      <c r="BG18" s="27"/>
      <c r="BH18">
        <f>+BE18+BC18+BA18+AY18+AW18+AU18+AS18+AQ18+AO18+AM18+AK18+AI18+AG18+AE18+AC18+AA18+Y18+W18+U18+S18+Q18+O18+M18+K18+I18+G18+E18</f>
        <v>1936</v>
      </c>
      <c r="BI18">
        <f>+BF18+BD18+BB18+AZ18+AX18+AV18+AT18+AR18+AP18+AN18+AL18+AJ18+AH18+AF18+AD18+AB18+Z18+X18+V18+T18+R18+P18+N18+L18+J18+H18+F18</f>
        <v>97.657024793388416</v>
      </c>
    </row>
    <row r="19" spans="2:61" x14ac:dyDescent="0.25">
      <c r="B19" s="133" t="s">
        <v>35</v>
      </c>
      <c r="C19" s="6">
        <v>1</v>
      </c>
      <c r="D19" s="7">
        <v>39</v>
      </c>
      <c r="E19" s="7">
        <v>11</v>
      </c>
      <c r="F19" s="8">
        <v>28.3</v>
      </c>
      <c r="G19" s="7">
        <v>1</v>
      </c>
      <c r="H19" s="8">
        <v>2</v>
      </c>
      <c r="I19" s="7"/>
      <c r="J19" s="8"/>
      <c r="K19" s="7">
        <v>8</v>
      </c>
      <c r="L19" s="8">
        <v>16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v>2</v>
      </c>
      <c r="AB19" s="8">
        <v>5.0999999999999996</v>
      </c>
      <c r="AC19" s="7">
        <v>1</v>
      </c>
      <c r="AD19" s="7">
        <v>2</v>
      </c>
      <c r="AE19" s="7">
        <v>4</v>
      </c>
      <c r="AF19" s="7">
        <v>8</v>
      </c>
      <c r="AG19" s="7"/>
      <c r="AH19" s="7"/>
      <c r="AI19" s="7">
        <v>8</v>
      </c>
      <c r="AJ19" s="7">
        <v>16</v>
      </c>
      <c r="AK19" s="7">
        <v>4</v>
      </c>
      <c r="AL19" s="7">
        <v>8</v>
      </c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"/>
      <c r="BE19" s="7"/>
      <c r="BF19" s="10"/>
      <c r="BG19" s="11"/>
      <c r="BH19">
        <f t="shared" si="0"/>
        <v>39</v>
      </c>
      <c r="BI19">
        <f t="shared" si="0"/>
        <v>85.4</v>
      </c>
    </row>
    <row r="20" spans="2:61" ht="15.75" thickBot="1" x14ac:dyDescent="0.3">
      <c r="B20" s="135"/>
      <c r="C20" s="17">
        <v>2</v>
      </c>
      <c r="D20" s="18">
        <v>514</v>
      </c>
      <c r="E20" s="18"/>
      <c r="F20" s="19"/>
      <c r="G20" s="18"/>
      <c r="H20" s="19"/>
      <c r="I20" s="18"/>
      <c r="J20" s="19"/>
      <c r="K20" s="18"/>
      <c r="L20" s="19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11</v>
      </c>
      <c r="AB20" s="19">
        <v>2.1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21"/>
      <c r="BE20" s="18"/>
      <c r="BF20" s="22"/>
      <c r="BG20" s="11"/>
      <c r="BH20">
        <f t="shared" si="0"/>
        <v>11</v>
      </c>
      <c r="BI20">
        <f t="shared" si="0"/>
        <v>2.1</v>
      </c>
    </row>
    <row r="21" spans="2:61" ht="15.75" thickBot="1" x14ac:dyDescent="0.3">
      <c r="B21" s="23" t="s">
        <v>36</v>
      </c>
      <c r="C21" s="28">
        <v>2</v>
      </c>
      <c r="D21" s="25">
        <f>SUM(D19:D20)</f>
        <v>553</v>
      </c>
      <c r="E21" s="29">
        <f t="shared" ref="E21:AZ21" si="1">SUM(E19:E20)</f>
        <v>11</v>
      </c>
      <c r="F21" s="30">
        <v>2</v>
      </c>
      <c r="G21" s="29">
        <f>SUM(G19:G20)</f>
        <v>1</v>
      </c>
      <c r="H21" s="31">
        <v>1E-3</v>
      </c>
      <c r="I21" s="29">
        <f t="shared" si="1"/>
        <v>0</v>
      </c>
      <c r="J21" s="30">
        <f t="shared" si="1"/>
        <v>0</v>
      </c>
      <c r="K21" s="29">
        <f t="shared" si="1"/>
        <v>8</v>
      </c>
      <c r="L21" s="31">
        <v>1.4</v>
      </c>
      <c r="M21" s="29">
        <f t="shared" si="1"/>
        <v>0</v>
      </c>
      <c r="N21" s="29">
        <f t="shared" si="1"/>
        <v>0</v>
      </c>
      <c r="O21" s="29">
        <f t="shared" si="1"/>
        <v>0</v>
      </c>
      <c r="P21" s="29">
        <f t="shared" si="1"/>
        <v>0</v>
      </c>
      <c r="Q21" s="29">
        <f t="shared" si="1"/>
        <v>0</v>
      </c>
      <c r="R21" s="29">
        <f t="shared" si="1"/>
        <v>0</v>
      </c>
      <c r="S21" s="29">
        <f t="shared" si="1"/>
        <v>0</v>
      </c>
      <c r="T21" s="29">
        <f t="shared" si="1"/>
        <v>0</v>
      </c>
      <c r="U21" s="29">
        <f t="shared" si="1"/>
        <v>0</v>
      </c>
      <c r="V21" s="29">
        <f t="shared" si="1"/>
        <v>0</v>
      </c>
      <c r="W21" s="29">
        <f t="shared" si="1"/>
        <v>0</v>
      </c>
      <c r="X21" s="29">
        <f t="shared" si="1"/>
        <v>0</v>
      </c>
      <c r="Y21" s="29">
        <f t="shared" si="1"/>
        <v>0</v>
      </c>
      <c r="Z21" s="29">
        <f t="shared" si="1"/>
        <v>0</v>
      </c>
      <c r="AA21" s="29">
        <f t="shared" si="1"/>
        <v>13</v>
      </c>
      <c r="AB21" s="30">
        <v>26</v>
      </c>
      <c r="AC21" s="29">
        <f t="shared" si="1"/>
        <v>1</v>
      </c>
      <c r="AD21" s="29">
        <f t="shared" si="1"/>
        <v>2</v>
      </c>
      <c r="AE21" s="29">
        <f t="shared" si="1"/>
        <v>4</v>
      </c>
      <c r="AF21" s="29">
        <f t="shared" si="1"/>
        <v>8</v>
      </c>
      <c r="AG21" s="29">
        <f t="shared" si="1"/>
        <v>0</v>
      </c>
      <c r="AH21" s="29">
        <f t="shared" si="1"/>
        <v>0</v>
      </c>
      <c r="AI21" s="29">
        <f t="shared" si="1"/>
        <v>8</v>
      </c>
      <c r="AJ21" s="29">
        <f t="shared" si="1"/>
        <v>16</v>
      </c>
      <c r="AK21" s="29">
        <f t="shared" si="1"/>
        <v>4</v>
      </c>
      <c r="AL21" s="29">
        <f t="shared" si="1"/>
        <v>8</v>
      </c>
      <c r="AM21" s="29">
        <f t="shared" si="1"/>
        <v>0</v>
      </c>
      <c r="AN21" s="29">
        <f t="shared" si="1"/>
        <v>0</v>
      </c>
      <c r="AO21" s="29">
        <f t="shared" si="1"/>
        <v>0</v>
      </c>
      <c r="AP21" s="29">
        <f t="shared" si="1"/>
        <v>0</v>
      </c>
      <c r="AQ21" s="29">
        <f t="shared" si="1"/>
        <v>0</v>
      </c>
      <c r="AR21" s="29">
        <f t="shared" si="1"/>
        <v>0</v>
      </c>
      <c r="AS21" s="29">
        <f t="shared" si="1"/>
        <v>0</v>
      </c>
      <c r="AT21" s="29">
        <f t="shared" si="1"/>
        <v>0</v>
      </c>
      <c r="AU21" s="29">
        <f t="shared" si="1"/>
        <v>0</v>
      </c>
      <c r="AV21" s="29">
        <f t="shared" si="1"/>
        <v>0</v>
      </c>
      <c r="AW21" s="29">
        <f t="shared" si="1"/>
        <v>0</v>
      </c>
      <c r="AX21" s="29">
        <f t="shared" si="1"/>
        <v>0</v>
      </c>
      <c r="AY21" s="29">
        <f t="shared" si="1"/>
        <v>0</v>
      </c>
      <c r="AZ21" s="29">
        <f t="shared" si="1"/>
        <v>0</v>
      </c>
      <c r="BA21" s="29"/>
      <c r="BB21" s="29"/>
      <c r="BC21" s="29"/>
      <c r="BD21" s="29"/>
      <c r="BE21" s="32"/>
      <c r="BF21" s="33"/>
      <c r="BG21" s="27"/>
      <c r="BH21">
        <f>+BE21+BC21+BA21+AY21+AW21+AU21+AS21+AQ21+AO21+AM21+AK21+AI21+AG21+AE21+AC21+AA21+Y21+W21+U21+S21+Q21+O21+M21+K21+I21+G21+E21</f>
        <v>50</v>
      </c>
    </row>
    <row r="22" spans="2:61" ht="15.75" thickBot="1" x14ac:dyDescent="0.3">
      <c r="B22" s="34" t="s">
        <v>37</v>
      </c>
      <c r="C22" s="35">
        <v>1</v>
      </c>
      <c r="D22" s="36">
        <v>206</v>
      </c>
      <c r="E22" s="36">
        <v>113</v>
      </c>
      <c r="F22" s="37">
        <v>55</v>
      </c>
      <c r="G22" s="36">
        <v>34</v>
      </c>
      <c r="H22" s="37">
        <v>16</v>
      </c>
      <c r="I22" s="36">
        <v>2</v>
      </c>
      <c r="J22" s="37">
        <v>1</v>
      </c>
      <c r="K22" s="36">
        <v>33</v>
      </c>
      <c r="L22" s="37">
        <v>16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>
        <v>1</v>
      </c>
      <c r="AB22" s="37">
        <v>0.5</v>
      </c>
      <c r="AC22" s="36"/>
      <c r="AD22" s="36"/>
      <c r="AE22" s="36"/>
      <c r="AF22" s="36"/>
      <c r="AG22" s="36"/>
      <c r="AH22" s="36"/>
      <c r="AI22" s="36">
        <v>12</v>
      </c>
      <c r="AJ22" s="36">
        <v>6</v>
      </c>
      <c r="AK22" s="36">
        <v>11</v>
      </c>
      <c r="AL22" s="36">
        <v>5.3</v>
      </c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8"/>
      <c r="AZ22" s="36"/>
      <c r="BA22" s="36"/>
      <c r="BB22" s="38"/>
      <c r="BC22" s="36"/>
      <c r="BD22" s="38"/>
      <c r="BE22" s="39"/>
      <c r="BF22" s="40"/>
      <c r="BG22" s="41"/>
      <c r="BH22">
        <f t="shared" si="0"/>
        <v>206</v>
      </c>
    </row>
    <row r="23" spans="2:61" ht="15.75" thickBot="1" x14ac:dyDescent="0.3">
      <c r="B23" s="23" t="s">
        <v>38</v>
      </c>
      <c r="C23" s="28">
        <v>1</v>
      </c>
      <c r="D23" s="29">
        <v>206</v>
      </c>
      <c r="E23" s="29">
        <v>113</v>
      </c>
      <c r="F23" s="30">
        <v>55</v>
      </c>
      <c r="G23" s="29">
        <v>34</v>
      </c>
      <c r="H23" s="30">
        <v>16</v>
      </c>
      <c r="I23" s="29">
        <v>2</v>
      </c>
      <c r="J23" s="30">
        <v>1</v>
      </c>
      <c r="K23" s="29">
        <v>33</v>
      </c>
      <c r="L23" s="30">
        <v>16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>
        <v>1</v>
      </c>
      <c r="AB23" s="30">
        <v>0.5</v>
      </c>
      <c r="AC23" s="29"/>
      <c r="AD23" s="29"/>
      <c r="AE23" s="29"/>
      <c r="AF23" s="29"/>
      <c r="AG23" s="29"/>
      <c r="AH23" s="29"/>
      <c r="AI23" s="29">
        <v>12</v>
      </c>
      <c r="AJ23" s="29">
        <v>6</v>
      </c>
      <c r="AK23" s="29">
        <v>11</v>
      </c>
      <c r="AL23" s="29">
        <v>5.3</v>
      </c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42"/>
      <c r="AZ23" s="29"/>
      <c r="BA23" s="29"/>
      <c r="BB23" s="42"/>
      <c r="BC23" s="29"/>
      <c r="BD23" s="42"/>
      <c r="BE23" s="32"/>
      <c r="BF23" s="33"/>
      <c r="BG23" s="27"/>
      <c r="BH23">
        <f>+BE23+BC23+BA23+AY23+AW23+AU23+AS23+AQ23+AO23+AM23+AK23+AI23+AG23+AE23+AC23+AA23+Y23+W23+U23+S23+Q23+O23+M23+K23+I23+G23+E23</f>
        <v>206</v>
      </c>
      <c r="BI23" s="43">
        <f>+F23+H23+J23+L23+N23+P23+R23+T23+V23+X23+Z23+AB23+AD23+AF23+AH23+AJ23+AL23+AN23+AP23+AR23+AT23+AV23+AX23+AZ23+BB23+BD23+BF23</f>
        <v>99.8</v>
      </c>
    </row>
    <row r="24" spans="2:61" x14ac:dyDescent="0.25">
      <c r="B24" s="132" t="s">
        <v>39</v>
      </c>
      <c r="C24" s="44">
        <v>1</v>
      </c>
      <c r="D24" s="45">
        <v>231</v>
      </c>
      <c r="E24" s="45">
        <v>158</v>
      </c>
      <c r="F24" s="8">
        <v>68</v>
      </c>
      <c r="G24" s="7"/>
      <c r="H24" s="8"/>
      <c r="I24" s="7"/>
      <c r="J24" s="8"/>
      <c r="K24" s="7"/>
      <c r="L24" s="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8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9"/>
      <c r="AZ24" s="7"/>
      <c r="BA24" s="7"/>
      <c r="BB24" s="9"/>
      <c r="BC24" s="7"/>
      <c r="BD24" s="9"/>
      <c r="BE24" s="7"/>
      <c r="BF24" s="10"/>
      <c r="BG24" s="11"/>
      <c r="BH24">
        <f t="shared" si="0"/>
        <v>158</v>
      </c>
      <c r="BI24">
        <f t="shared" si="0"/>
        <v>68</v>
      </c>
    </row>
    <row r="25" spans="2:61" x14ac:dyDescent="0.25">
      <c r="B25" s="132"/>
      <c r="C25" s="46">
        <v>2</v>
      </c>
      <c r="D25" s="47">
        <v>66</v>
      </c>
      <c r="E25" s="47">
        <v>57</v>
      </c>
      <c r="F25" s="48">
        <v>78.8</v>
      </c>
      <c r="G25" s="47">
        <v>13</v>
      </c>
      <c r="H25" s="48">
        <v>7.6</v>
      </c>
      <c r="I25" s="49"/>
      <c r="J25" s="50"/>
      <c r="K25" s="47">
        <v>16</v>
      </c>
      <c r="L25" s="48">
        <v>6</v>
      </c>
      <c r="M25" s="49">
        <v>1</v>
      </c>
      <c r="N25" s="49">
        <v>0.6</v>
      </c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>
        <v>2</v>
      </c>
      <c r="AB25" s="50">
        <v>1.2</v>
      </c>
      <c r="AC25" s="49"/>
      <c r="AD25" s="49"/>
      <c r="AE25" s="49"/>
      <c r="AF25" s="49"/>
      <c r="AG25" s="49"/>
      <c r="AH25" s="49"/>
      <c r="AI25" s="49">
        <v>5</v>
      </c>
      <c r="AJ25" s="49">
        <v>4.5</v>
      </c>
      <c r="AK25" s="49"/>
      <c r="AL25" s="49"/>
      <c r="AM25" s="49">
        <v>2</v>
      </c>
      <c r="AN25" s="49">
        <v>1.2</v>
      </c>
      <c r="AO25" s="49"/>
      <c r="AP25" s="49"/>
      <c r="AQ25" s="49">
        <v>1</v>
      </c>
      <c r="AR25" s="49">
        <v>0.6</v>
      </c>
      <c r="AS25" s="49"/>
      <c r="AT25" s="49"/>
      <c r="AU25" s="49"/>
      <c r="AV25" s="49"/>
      <c r="AW25" s="49"/>
      <c r="AX25" s="49"/>
      <c r="AY25" s="51"/>
      <c r="AZ25" s="49"/>
      <c r="BA25" s="49"/>
      <c r="BB25" s="51"/>
      <c r="BC25" s="49"/>
      <c r="BD25" s="51"/>
      <c r="BE25" s="13"/>
      <c r="BF25" s="52"/>
      <c r="BG25" s="53"/>
      <c r="BH25">
        <f t="shared" si="0"/>
        <v>97</v>
      </c>
      <c r="BI25">
        <f t="shared" si="0"/>
        <v>100.49999999999999</v>
      </c>
    </row>
    <row r="26" spans="2:61" ht="15.75" thickBot="1" x14ac:dyDescent="0.3">
      <c r="B26" s="132"/>
      <c r="C26" s="54">
        <v>3</v>
      </c>
      <c r="D26" s="55">
        <v>54</v>
      </c>
      <c r="E26" s="55">
        <v>19</v>
      </c>
      <c r="F26" s="56">
        <v>35</v>
      </c>
      <c r="G26" s="18">
        <v>10</v>
      </c>
      <c r="H26" s="19">
        <v>18.52</v>
      </c>
      <c r="I26" s="18"/>
      <c r="J26" s="19"/>
      <c r="K26" s="18">
        <v>15</v>
      </c>
      <c r="L26" s="19">
        <v>28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>
        <v>2</v>
      </c>
      <c r="AB26" s="19">
        <v>3.7</v>
      </c>
      <c r="AC26" s="18"/>
      <c r="AD26" s="18"/>
      <c r="AE26" s="18"/>
      <c r="AF26" s="18"/>
      <c r="AG26" s="18"/>
      <c r="AH26" s="18"/>
      <c r="AI26" s="18">
        <v>2</v>
      </c>
      <c r="AJ26" s="18">
        <v>3.7</v>
      </c>
      <c r="AK26" s="18">
        <v>5</v>
      </c>
      <c r="AL26" s="18">
        <v>9.26</v>
      </c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21"/>
      <c r="AZ26" s="18"/>
      <c r="BA26" s="18">
        <v>1</v>
      </c>
      <c r="BB26" s="21">
        <v>1.85</v>
      </c>
      <c r="BC26" s="18"/>
      <c r="BD26" s="21"/>
      <c r="BE26" s="18"/>
      <c r="BF26" s="57"/>
      <c r="BG26" s="53"/>
      <c r="BH26">
        <f t="shared" si="0"/>
        <v>54</v>
      </c>
      <c r="BI26">
        <f t="shared" si="0"/>
        <v>100.03</v>
      </c>
    </row>
    <row r="27" spans="2:61" ht="15.75" thickBot="1" x14ac:dyDescent="0.3">
      <c r="B27" s="23" t="s">
        <v>40</v>
      </c>
      <c r="C27" s="58">
        <v>3</v>
      </c>
      <c r="D27" s="59">
        <f>SUM(D24:D26)</f>
        <v>351</v>
      </c>
      <c r="E27" s="59">
        <f t="shared" ref="E27:O27" si="2">SUM(E24:E26)</f>
        <v>234</v>
      </c>
      <c r="F27" s="31">
        <f>+E27*A16/BH27</f>
        <v>75.728155339805824</v>
      </c>
      <c r="G27" s="59">
        <f t="shared" si="2"/>
        <v>23</v>
      </c>
      <c r="H27" s="31">
        <f>+G27*A16/BH27</f>
        <v>7.4433656957928802</v>
      </c>
      <c r="I27" s="59">
        <f t="shared" si="2"/>
        <v>0</v>
      </c>
      <c r="J27" s="31">
        <f t="shared" si="2"/>
        <v>0</v>
      </c>
      <c r="K27" s="59">
        <f t="shared" si="2"/>
        <v>31</v>
      </c>
      <c r="L27" s="31">
        <f>+K27*A16/BH27</f>
        <v>10.032362459546926</v>
      </c>
      <c r="M27" s="59">
        <f t="shared" si="2"/>
        <v>1</v>
      </c>
      <c r="N27" s="59">
        <f>+M27*A16/BH27</f>
        <v>0.32362459546925565</v>
      </c>
      <c r="O27" s="59">
        <f t="shared" si="2"/>
        <v>0</v>
      </c>
      <c r="P27" s="59">
        <f t="shared" ref="P27:AA27" si="3">SUM(P24:P26)</f>
        <v>0</v>
      </c>
      <c r="Q27" s="59">
        <f t="shared" si="3"/>
        <v>0</v>
      </c>
      <c r="R27" s="59">
        <f t="shared" si="3"/>
        <v>0</v>
      </c>
      <c r="S27" s="59">
        <f t="shared" si="3"/>
        <v>0</v>
      </c>
      <c r="T27" s="59">
        <f t="shared" si="3"/>
        <v>0</v>
      </c>
      <c r="U27" s="59">
        <f t="shared" si="3"/>
        <v>0</v>
      </c>
      <c r="V27" s="59">
        <f t="shared" si="3"/>
        <v>0</v>
      </c>
      <c r="W27" s="59">
        <f t="shared" si="3"/>
        <v>0</v>
      </c>
      <c r="X27" s="59">
        <f t="shared" si="3"/>
        <v>0</v>
      </c>
      <c r="Y27" s="59">
        <f t="shared" si="3"/>
        <v>0</v>
      </c>
      <c r="Z27" s="59">
        <f t="shared" si="3"/>
        <v>0</v>
      </c>
      <c r="AA27" s="59">
        <f t="shared" si="3"/>
        <v>4</v>
      </c>
      <c r="AB27" s="31">
        <f>+AA27*A16/BH27</f>
        <v>1.2944983818770226</v>
      </c>
      <c r="AC27" s="59">
        <f t="shared" ref="AC27:AI27" si="4">SUM(AC24:AC26)</f>
        <v>0</v>
      </c>
      <c r="AD27" s="59">
        <f t="shared" si="4"/>
        <v>0</v>
      </c>
      <c r="AE27" s="59">
        <f t="shared" si="4"/>
        <v>0</v>
      </c>
      <c r="AF27" s="59">
        <f t="shared" si="4"/>
        <v>0</v>
      </c>
      <c r="AG27" s="59">
        <f t="shared" si="4"/>
        <v>0</v>
      </c>
      <c r="AH27" s="59">
        <f t="shared" si="4"/>
        <v>0</v>
      </c>
      <c r="AI27" s="59">
        <f t="shared" si="4"/>
        <v>7</v>
      </c>
      <c r="AJ27" s="59">
        <f>+AI27*A16/BH27</f>
        <v>2.2653721682847898</v>
      </c>
      <c r="AK27" s="59">
        <f>SUM(AK24:AK26)</f>
        <v>5</v>
      </c>
      <c r="AL27" s="59">
        <f>+AK27*A16/BH27</f>
        <v>1.6181229773462784</v>
      </c>
      <c r="AM27" s="59">
        <f>SUM(AM24:AM26)</f>
        <v>2</v>
      </c>
      <c r="AN27" s="59">
        <f>+AM27*A16/BH27</f>
        <v>0.6472491909385113</v>
      </c>
      <c r="AO27" s="59">
        <f>SUM(AO24:AO26)</f>
        <v>0</v>
      </c>
      <c r="AP27" s="59">
        <f>SUM(AP24:AP26)</f>
        <v>0</v>
      </c>
      <c r="AQ27" s="59">
        <f>SUM(AQ24:AQ26)</f>
        <v>1</v>
      </c>
      <c r="AR27" s="59">
        <f>+AQ27*A16/BH27</f>
        <v>0.32362459546925565</v>
      </c>
      <c r="AS27" s="59">
        <f t="shared" ref="AS27:BA27" si="5">SUM(AS24:AS26)</f>
        <v>0</v>
      </c>
      <c r="AT27" s="59">
        <f t="shared" si="5"/>
        <v>0</v>
      </c>
      <c r="AU27" s="59">
        <f t="shared" si="5"/>
        <v>0</v>
      </c>
      <c r="AV27" s="59">
        <f t="shared" si="5"/>
        <v>0</v>
      </c>
      <c r="AW27" s="59">
        <f t="shared" si="5"/>
        <v>0</v>
      </c>
      <c r="AX27" s="59">
        <f t="shared" si="5"/>
        <v>0</v>
      </c>
      <c r="AY27" s="59">
        <f t="shared" si="5"/>
        <v>0</v>
      </c>
      <c r="AZ27" s="59">
        <f t="shared" si="5"/>
        <v>0</v>
      </c>
      <c r="BA27" s="59">
        <f t="shared" si="5"/>
        <v>1</v>
      </c>
      <c r="BB27" s="60">
        <f>+BA27*A16/BH27</f>
        <v>0.32362459546925565</v>
      </c>
      <c r="BC27" s="59"/>
      <c r="BD27" s="60"/>
      <c r="BE27" s="59"/>
      <c r="BF27" s="61"/>
      <c r="BG27" s="62"/>
      <c r="BH27">
        <f>+BE27+BC27+BA27+AY27+AW27+AU27+AS27+AQ27+AO27+AM27+AK27+AI27+AG27+AE27+AC27+AA27+Y27+W27+U27+S27+Q27+O27+M27+K27+I27+G27+E27</f>
        <v>309</v>
      </c>
      <c r="BI27">
        <f>+BF27+BD27+BB27+AZ27+AX27+AV27+AT27+AR27+AP27+AN27+AL27+AJ27+AH27+AF27+AD27+AB27+Z27+X27+V27+T27+R27+P27+N27+L27+J27+H27+F27</f>
        <v>100</v>
      </c>
    </row>
    <row r="28" spans="2:61" ht="15.75" thickBot="1" x14ac:dyDescent="0.3">
      <c r="B28" s="34" t="s">
        <v>41</v>
      </c>
      <c r="C28" s="63">
        <v>1</v>
      </c>
      <c r="D28" s="64">
        <v>157</v>
      </c>
      <c r="E28" s="64">
        <v>27</v>
      </c>
      <c r="F28" s="65">
        <v>17.2</v>
      </c>
      <c r="G28" s="64">
        <v>27</v>
      </c>
      <c r="H28" s="65">
        <v>17.2</v>
      </c>
      <c r="I28" s="36"/>
      <c r="J28" s="37"/>
      <c r="K28" s="64">
        <v>3</v>
      </c>
      <c r="L28" s="65">
        <v>1.9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64">
        <v>1</v>
      </c>
      <c r="AB28" s="65">
        <v>1.5</v>
      </c>
      <c r="AC28" s="36"/>
      <c r="AD28" s="36"/>
      <c r="AE28" s="36">
        <v>28</v>
      </c>
      <c r="AF28" s="36">
        <v>17.8</v>
      </c>
      <c r="AG28" s="36"/>
      <c r="AH28" s="36"/>
      <c r="AI28" s="64">
        <v>10</v>
      </c>
      <c r="AJ28" s="64">
        <v>6.3</v>
      </c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8"/>
      <c r="BC28" s="36"/>
      <c r="BD28" s="38"/>
      <c r="BE28" s="36"/>
      <c r="BF28" s="66"/>
      <c r="BG28" s="11"/>
      <c r="BH28">
        <f t="shared" si="0"/>
        <v>96</v>
      </c>
      <c r="BI28">
        <f t="shared" si="0"/>
        <v>61.899999999999991</v>
      </c>
    </row>
    <row r="29" spans="2:61" ht="15.75" thickBot="1" x14ac:dyDescent="0.3">
      <c r="B29" s="23" t="s">
        <v>42</v>
      </c>
      <c r="C29" s="58">
        <v>1</v>
      </c>
      <c r="D29" s="59">
        <v>157</v>
      </c>
      <c r="E29" s="59">
        <v>27</v>
      </c>
      <c r="F29" s="31">
        <v>17.2</v>
      </c>
      <c r="G29" s="59">
        <v>27</v>
      </c>
      <c r="H29" s="31">
        <v>17.2</v>
      </c>
      <c r="I29" s="59"/>
      <c r="J29" s="31"/>
      <c r="K29" s="59">
        <v>3</v>
      </c>
      <c r="L29" s="31">
        <v>1.9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>
        <v>1</v>
      </c>
      <c r="AB29" s="31">
        <v>1.5</v>
      </c>
      <c r="AC29" s="59"/>
      <c r="AD29" s="59"/>
      <c r="AE29" s="59">
        <v>28</v>
      </c>
      <c r="AF29" s="59">
        <v>17.8</v>
      </c>
      <c r="AG29" s="59"/>
      <c r="AH29" s="59"/>
      <c r="AI29" s="59">
        <v>10</v>
      </c>
      <c r="AJ29" s="59">
        <v>6.3</v>
      </c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60"/>
      <c r="BC29" s="59"/>
      <c r="BD29" s="60"/>
      <c r="BE29" s="59"/>
      <c r="BF29" s="61"/>
      <c r="BG29" s="62"/>
      <c r="BH29">
        <f t="shared" si="0"/>
        <v>96</v>
      </c>
      <c r="BI29">
        <f t="shared" si="0"/>
        <v>61.899999999999991</v>
      </c>
    </row>
    <row r="30" spans="2:61" x14ac:dyDescent="0.25">
      <c r="B30" s="131" t="s">
        <v>43</v>
      </c>
      <c r="C30" s="44">
        <v>1</v>
      </c>
      <c r="D30" s="45">
        <v>160</v>
      </c>
      <c r="E30" s="7"/>
      <c r="F30" s="8"/>
      <c r="G30" s="7"/>
      <c r="H30" s="8"/>
      <c r="I30" s="7"/>
      <c r="J30" s="8"/>
      <c r="K30" s="7"/>
      <c r="L30" s="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45">
        <v>23</v>
      </c>
      <c r="AB30" s="8">
        <v>14</v>
      </c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9"/>
      <c r="BC30" s="7"/>
      <c r="BD30" s="9"/>
      <c r="BE30" s="7"/>
      <c r="BF30" s="10"/>
      <c r="BG30" s="11"/>
      <c r="BH30">
        <f t="shared" si="0"/>
        <v>23</v>
      </c>
      <c r="BI30">
        <f t="shared" si="0"/>
        <v>14</v>
      </c>
    </row>
    <row r="31" spans="2:61" x14ac:dyDescent="0.25">
      <c r="B31" s="131"/>
      <c r="C31" s="67">
        <v>2</v>
      </c>
      <c r="D31" s="49">
        <v>92</v>
      </c>
      <c r="E31" s="13"/>
      <c r="F31" s="14"/>
      <c r="G31" s="13"/>
      <c r="H31" s="14"/>
      <c r="I31" s="13"/>
      <c r="J31" s="14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68">
        <v>3</v>
      </c>
      <c r="AB31" s="14">
        <v>3.3</v>
      </c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5"/>
      <c r="BC31" s="13"/>
      <c r="BD31" s="15"/>
      <c r="BE31" s="13"/>
      <c r="BF31" s="16"/>
      <c r="BG31" s="11"/>
      <c r="BH31">
        <f t="shared" si="0"/>
        <v>3</v>
      </c>
      <c r="BI31">
        <f t="shared" si="0"/>
        <v>3.3</v>
      </c>
    </row>
    <row r="32" spans="2:61" x14ac:dyDescent="0.25">
      <c r="B32" s="131"/>
      <c r="C32" s="67">
        <v>3</v>
      </c>
      <c r="D32" s="49">
        <v>89</v>
      </c>
      <c r="E32" s="13"/>
      <c r="F32" s="14"/>
      <c r="G32" s="13"/>
      <c r="H32" s="14"/>
      <c r="I32" s="13"/>
      <c r="J32" s="14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49">
        <v>7</v>
      </c>
      <c r="AB32" s="14">
        <v>7.9</v>
      </c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5"/>
      <c r="BC32" s="13"/>
      <c r="BD32" s="15"/>
      <c r="BE32" s="13"/>
      <c r="BF32" s="16"/>
      <c r="BG32" s="11"/>
      <c r="BH32">
        <f t="shared" si="0"/>
        <v>7</v>
      </c>
      <c r="BI32">
        <f t="shared" si="0"/>
        <v>7.9</v>
      </c>
    </row>
    <row r="33" spans="2:61" ht="15.75" thickBot="1" x14ac:dyDescent="0.3">
      <c r="B33" s="131"/>
      <c r="C33" s="54">
        <v>4</v>
      </c>
      <c r="D33" s="55">
        <v>308</v>
      </c>
      <c r="E33" s="18">
        <v>52</v>
      </c>
      <c r="F33" s="19">
        <v>16.899999999999999</v>
      </c>
      <c r="G33" s="18">
        <v>53</v>
      </c>
      <c r="H33" s="19">
        <v>17.2</v>
      </c>
      <c r="I33" s="18">
        <v>58</v>
      </c>
      <c r="J33" s="19">
        <v>18.8</v>
      </c>
      <c r="K33" s="18">
        <v>18</v>
      </c>
      <c r="L33" s="19">
        <v>5.8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v>79</v>
      </c>
      <c r="AB33" s="19">
        <v>25.6</v>
      </c>
      <c r="AC33" s="18">
        <v>48</v>
      </c>
      <c r="AD33" s="18">
        <v>15.5</v>
      </c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21"/>
      <c r="BC33" s="18"/>
      <c r="BD33" s="21"/>
      <c r="BE33" s="18"/>
      <c r="BF33" s="69"/>
      <c r="BG33" s="70"/>
      <c r="BH33">
        <f t="shared" si="0"/>
        <v>308</v>
      </c>
      <c r="BI33">
        <f t="shared" si="0"/>
        <v>99.799999999999983</v>
      </c>
    </row>
    <row r="34" spans="2:61" ht="15.75" thickBot="1" x14ac:dyDescent="0.3">
      <c r="B34" s="23" t="s">
        <v>44</v>
      </c>
      <c r="C34" s="24">
        <v>4</v>
      </c>
      <c r="D34" s="25">
        <f>SUM(D30:D33)</f>
        <v>649</v>
      </c>
      <c r="E34" s="25">
        <f t="shared" ref="E34:BF34" si="6">SUM(E30:E33)</f>
        <v>52</v>
      </c>
      <c r="F34" s="26">
        <f>+E34*A16/BH34</f>
        <v>15.249266862170089</v>
      </c>
      <c r="G34" s="25">
        <f t="shared" si="6"/>
        <v>53</v>
      </c>
      <c r="H34" s="26">
        <f>+G34*A16/BH34</f>
        <v>15.542521994134898</v>
      </c>
      <c r="I34" s="25">
        <f t="shared" si="6"/>
        <v>58</v>
      </c>
      <c r="J34" s="26">
        <f>+I34*A16/BH34</f>
        <v>17.008797653958943</v>
      </c>
      <c r="K34" s="25">
        <f t="shared" si="6"/>
        <v>18</v>
      </c>
      <c r="L34" s="26">
        <f>+K34*A16/BH34</f>
        <v>5.2785923753665687</v>
      </c>
      <c r="M34" s="25">
        <f t="shared" si="6"/>
        <v>0</v>
      </c>
      <c r="N34" s="25">
        <f t="shared" si="6"/>
        <v>0</v>
      </c>
      <c r="O34" s="25">
        <f t="shared" si="6"/>
        <v>0</v>
      </c>
      <c r="P34" s="25">
        <f t="shared" si="6"/>
        <v>0</v>
      </c>
      <c r="Q34" s="25">
        <f t="shared" si="6"/>
        <v>0</v>
      </c>
      <c r="R34" s="25">
        <f t="shared" si="6"/>
        <v>0</v>
      </c>
      <c r="S34" s="25">
        <f t="shared" si="6"/>
        <v>0</v>
      </c>
      <c r="T34" s="25">
        <f t="shared" si="6"/>
        <v>0</v>
      </c>
      <c r="U34" s="25">
        <f t="shared" si="6"/>
        <v>0</v>
      </c>
      <c r="V34" s="25">
        <f t="shared" si="6"/>
        <v>0</v>
      </c>
      <c r="W34" s="25">
        <f t="shared" si="6"/>
        <v>0</v>
      </c>
      <c r="X34" s="25">
        <f t="shared" si="6"/>
        <v>0</v>
      </c>
      <c r="Y34" s="25">
        <f t="shared" si="6"/>
        <v>0</v>
      </c>
      <c r="Z34" s="25">
        <f t="shared" si="6"/>
        <v>0</v>
      </c>
      <c r="AA34" s="25">
        <f t="shared" si="6"/>
        <v>112</v>
      </c>
      <c r="AB34" s="26">
        <f>+AA34*A16/BH34</f>
        <v>32.84457478005865</v>
      </c>
      <c r="AC34" s="25">
        <f t="shared" si="6"/>
        <v>48</v>
      </c>
      <c r="AD34" s="25">
        <f>+AC34*A16/BH34</f>
        <v>14.07624633431085</v>
      </c>
      <c r="AE34" s="25">
        <f t="shared" si="6"/>
        <v>0</v>
      </c>
      <c r="AF34" s="25">
        <f t="shared" si="6"/>
        <v>0</v>
      </c>
      <c r="AG34" s="25">
        <f t="shared" si="6"/>
        <v>0</v>
      </c>
      <c r="AH34" s="25">
        <f t="shared" si="6"/>
        <v>0</v>
      </c>
      <c r="AI34" s="25">
        <f t="shared" si="6"/>
        <v>0</v>
      </c>
      <c r="AJ34" s="25">
        <f t="shared" si="6"/>
        <v>0</v>
      </c>
      <c r="AK34" s="25">
        <f t="shared" si="6"/>
        <v>0</v>
      </c>
      <c r="AL34" s="25">
        <f t="shared" si="6"/>
        <v>0</v>
      </c>
      <c r="AM34" s="25">
        <f t="shared" si="6"/>
        <v>0</v>
      </c>
      <c r="AN34" s="25">
        <f t="shared" si="6"/>
        <v>0</v>
      </c>
      <c r="AO34" s="25">
        <f t="shared" si="6"/>
        <v>0</v>
      </c>
      <c r="AP34" s="25">
        <f t="shared" si="6"/>
        <v>0</v>
      </c>
      <c r="AQ34" s="25">
        <f t="shared" si="6"/>
        <v>0</v>
      </c>
      <c r="AR34" s="25">
        <f t="shared" si="6"/>
        <v>0</v>
      </c>
      <c r="AS34" s="25">
        <f t="shared" si="6"/>
        <v>0</v>
      </c>
      <c r="AT34" s="25">
        <f t="shared" si="6"/>
        <v>0</v>
      </c>
      <c r="AU34" s="25">
        <f t="shared" si="6"/>
        <v>0</v>
      </c>
      <c r="AV34" s="25">
        <f t="shared" si="6"/>
        <v>0</v>
      </c>
      <c r="AW34" s="25">
        <f t="shared" si="6"/>
        <v>0</v>
      </c>
      <c r="AX34" s="25">
        <f t="shared" si="6"/>
        <v>0</v>
      </c>
      <c r="AY34" s="25">
        <f t="shared" si="6"/>
        <v>0</v>
      </c>
      <c r="AZ34" s="25">
        <f t="shared" si="6"/>
        <v>0</v>
      </c>
      <c r="BA34" s="25">
        <f t="shared" si="6"/>
        <v>0</v>
      </c>
      <c r="BB34" s="25">
        <f t="shared" si="6"/>
        <v>0</v>
      </c>
      <c r="BC34" s="25">
        <f t="shared" si="6"/>
        <v>0</v>
      </c>
      <c r="BD34" s="25">
        <f t="shared" si="6"/>
        <v>0</v>
      </c>
      <c r="BE34" s="25">
        <f t="shared" si="6"/>
        <v>0</v>
      </c>
      <c r="BF34" s="25">
        <f t="shared" si="6"/>
        <v>0</v>
      </c>
      <c r="BG34" s="71"/>
      <c r="BH34" s="71">
        <f>+E34+G34+I34+K34+M34+O34+Q34+S34+U34+W34+Y34+AA34+AC34+AE34+AG34+AI34+AK34+AM34+AO34+AQ34+AS34+AU34+AW34+AY34+BA34+BC34+BE34</f>
        <v>341</v>
      </c>
    </row>
    <row r="35" spans="2:61" x14ac:dyDescent="0.25">
      <c r="B35" s="136" t="s">
        <v>45</v>
      </c>
      <c r="C35" s="44">
        <v>1</v>
      </c>
      <c r="D35" s="45">
        <v>145</v>
      </c>
      <c r="E35" s="7">
        <v>14</v>
      </c>
      <c r="F35" s="8">
        <v>9.59</v>
      </c>
      <c r="G35" s="7">
        <v>47</v>
      </c>
      <c r="H35" s="8">
        <v>32.200000000000003</v>
      </c>
      <c r="I35" s="7">
        <v>2</v>
      </c>
      <c r="J35" s="8">
        <v>1.36</v>
      </c>
      <c r="K35" s="7"/>
      <c r="L35" s="8"/>
      <c r="M35" s="7"/>
      <c r="N35" s="7"/>
      <c r="O35" s="7"/>
      <c r="P35" s="7"/>
      <c r="Q35" s="7">
        <v>33</v>
      </c>
      <c r="R35" s="7">
        <v>22.6</v>
      </c>
      <c r="S35" s="7"/>
      <c r="T35" s="7"/>
      <c r="U35" s="7"/>
      <c r="V35" s="7"/>
      <c r="W35" s="7"/>
      <c r="X35" s="7"/>
      <c r="Y35" s="7">
        <v>2</v>
      </c>
      <c r="Z35" s="7">
        <v>1.36</v>
      </c>
      <c r="AA35" s="45">
        <v>2</v>
      </c>
      <c r="AB35" s="72">
        <v>2.0499999999999998</v>
      </c>
      <c r="AC35" s="7"/>
      <c r="AD35" s="7"/>
      <c r="AE35" s="7"/>
      <c r="AF35" s="7"/>
      <c r="AG35" s="7"/>
      <c r="AH35" s="7"/>
      <c r="AI35" s="7"/>
      <c r="AJ35" s="7"/>
      <c r="AK35" s="7">
        <v>27</v>
      </c>
      <c r="AL35" s="7">
        <v>18.5</v>
      </c>
      <c r="AM35" s="7"/>
      <c r="AN35" s="7"/>
      <c r="AO35" s="7"/>
      <c r="AP35" s="7"/>
      <c r="AQ35" s="7">
        <v>3</v>
      </c>
      <c r="AR35" s="7">
        <v>2.1</v>
      </c>
      <c r="AS35" s="7">
        <v>7</v>
      </c>
      <c r="AT35" s="7">
        <v>4.8</v>
      </c>
      <c r="AU35" s="7"/>
      <c r="AV35" s="7"/>
      <c r="AW35" s="7">
        <v>2</v>
      </c>
      <c r="AX35" s="7">
        <v>1.36</v>
      </c>
      <c r="AY35" s="7">
        <v>6</v>
      </c>
      <c r="AZ35" s="7">
        <v>4.0999999999999996</v>
      </c>
      <c r="BA35" s="7"/>
      <c r="BB35" s="7"/>
      <c r="BC35" s="7"/>
      <c r="BD35" s="9"/>
      <c r="BE35" s="7"/>
      <c r="BF35" s="10"/>
      <c r="BG35" s="11"/>
      <c r="BH35">
        <f t="shared" si="0"/>
        <v>145</v>
      </c>
      <c r="BI35">
        <f t="shared" si="0"/>
        <v>100.01999999999998</v>
      </c>
    </row>
    <row r="36" spans="2:61" x14ac:dyDescent="0.25">
      <c r="B36" s="136"/>
      <c r="C36" s="67">
        <v>2</v>
      </c>
      <c r="D36" s="49">
        <v>334</v>
      </c>
      <c r="E36" s="13">
        <v>75</v>
      </c>
      <c r="F36" s="14">
        <v>22.5</v>
      </c>
      <c r="G36" s="13">
        <v>98</v>
      </c>
      <c r="H36" s="14">
        <v>29.3</v>
      </c>
      <c r="I36" s="13"/>
      <c r="J36" s="14"/>
      <c r="K36" s="13">
        <v>82</v>
      </c>
      <c r="L36" s="14">
        <v>24.6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49">
        <v>6</v>
      </c>
      <c r="AB36" s="50">
        <v>1.8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>
        <v>73</v>
      </c>
      <c r="BD36" s="15">
        <v>21.8</v>
      </c>
      <c r="BE36" s="13"/>
      <c r="BF36" s="16"/>
      <c r="BG36" s="11"/>
      <c r="BH36">
        <f t="shared" si="0"/>
        <v>334</v>
      </c>
      <c r="BI36">
        <f t="shared" si="0"/>
        <v>100</v>
      </c>
    </row>
    <row r="37" spans="2:61" x14ac:dyDescent="0.25">
      <c r="B37" s="136"/>
      <c r="C37" s="67">
        <v>3</v>
      </c>
      <c r="D37" s="49">
        <v>132</v>
      </c>
      <c r="E37" s="13">
        <v>16</v>
      </c>
      <c r="F37" s="14">
        <v>11.36</v>
      </c>
      <c r="G37" s="13"/>
      <c r="H37" s="14"/>
      <c r="I37" s="13"/>
      <c r="J37" s="14"/>
      <c r="K37" s="13"/>
      <c r="L37" s="14"/>
      <c r="M37" s="13">
        <v>15</v>
      </c>
      <c r="N37" s="13">
        <v>11.36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4"/>
      <c r="AC37" s="13"/>
      <c r="AD37" s="13"/>
      <c r="AE37" s="13"/>
      <c r="AF37" s="13"/>
      <c r="AG37" s="13">
        <v>20</v>
      </c>
      <c r="AH37" s="13">
        <v>15.15</v>
      </c>
      <c r="AI37" s="13">
        <v>7</v>
      </c>
      <c r="AJ37" s="13">
        <v>5.3</v>
      </c>
      <c r="AK37" s="13">
        <v>74</v>
      </c>
      <c r="AL37" s="13">
        <v>56.6</v>
      </c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5"/>
      <c r="BE37" s="13"/>
      <c r="BF37" s="16"/>
      <c r="BG37" s="11"/>
      <c r="BH37">
        <f t="shared" si="0"/>
        <v>132</v>
      </c>
      <c r="BI37">
        <f t="shared" si="0"/>
        <v>99.77</v>
      </c>
    </row>
    <row r="38" spans="2:61" ht="15.75" thickBot="1" x14ac:dyDescent="0.3">
      <c r="B38" s="136"/>
      <c r="C38" s="54">
        <v>4</v>
      </c>
      <c r="D38" s="55">
        <v>480</v>
      </c>
      <c r="E38" s="18">
        <v>30</v>
      </c>
      <c r="F38" s="19">
        <v>6.25</v>
      </c>
      <c r="G38" s="18">
        <v>17</v>
      </c>
      <c r="H38" s="19">
        <v>3.54</v>
      </c>
      <c r="I38" s="18"/>
      <c r="J38" s="19"/>
      <c r="K38" s="18">
        <v>127</v>
      </c>
      <c r="L38" s="19">
        <v>26.45</v>
      </c>
      <c r="M38" s="18">
        <v>51</v>
      </c>
      <c r="N38" s="18">
        <v>10.6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>
        <v>153</v>
      </c>
      <c r="AH38" s="18">
        <v>31.9</v>
      </c>
      <c r="AI38" s="18">
        <v>28</v>
      </c>
      <c r="AJ38" s="18">
        <v>5.83</v>
      </c>
      <c r="AK38" s="18">
        <v>74</v>
      </c>
      <c r="AL38" s="18">
        <v>15.41</v>
      </c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21"/>
      <c r="BE38" s="18"/>
      <c r="BF38" s="22"/>
      <c r="BG38" s="11"/>
      <c r="BH38">
        <f t="shared" si="0"/>
        <v>480</v>
      </c>
      <c r="BI38">
        <f t="shared" si="0"/>
        <v>99.97999999999999</v>
      </c>
    </row>
    <row r="39" spans="2:61" ht="15.75" thickBot="1" x14ac:dyDescent="0.3">
      <c r="B39" s="23" t="s">
        <v>46</v>
      </c>
      <c r="C39" s="58">
        <v>4</v>
      </c>
      <c r="D39" s="59">
        <f>SUM(D35:D38)</f>
        <v>1091</v>
      </c>
      <c r="E39" s="59">
        <f t="shared" ref="E39:BF39" si="7">SUM(E35:E38)</f>
        <v>135</v>
      </c>
      <c r="F39" s="31">
        <f>+E39*A16/D39</f>
        <v>12.37396883593034</v>
      </c>
      <c r="G39" s="31">
        <f t="shared" si="7"/>
        <v>162</v>
      </c>
      <c r="H39" s="31">
        <f>+G39*17/D39</f>
        <v>2.5242896425297894</v>
      </c>
      <c r="I39" s="31">
        <f t="shared" si="7"/>
        <v>2</v>
      </c>
      <c r="J39" s="31">
        <f>+I39*A16/D39</f>
        <v>0.18331805682859761</v>
      </c>
      <c r="K39" s="31">
        <f t="shared" si="7"/>
        <v>209</v>
      </c>
      <c r="L39" s="31">
        <f>+K39*A16/D39</f>
        <v>19.156736938588452</v>
      </c>
      <c r="M39" s="31">
        <f t="shared" si="7"/>
        <v>66</v>
      </c>
      <c r="N39" s="31">
        <f t="shared" si="7"/>
        <v>21.96</v>
      </c>
      <c r="O39" s="31">
        <f t="shared" si="7"/>
        <v>0</v>
      </c>
      <c r="P39" s="31">
        <f t="shared" si="7"/>
        <v>0</v>
      </c>
      <c r="Q39" s="31">
        <f t="shared" si="7"/>
        <v>33</v>
      </c>
      <c r="R39" s="31">
        <f>+Q39*A16/D39</f>
        <v>3.0247479376718607</v>
      </c>
      <c r="S39" s="31">
        <f t="shared" si="7"/>
        <v>0</v>
      </c>
      <c r="T39" s="31">
        <f t="shared" si="7"/>
        <v>0</v>
      </c>
      <c r="U39" s="31">
        <f t="shared" si="7"/>
        <v>0</v>
      </c>
      <c r="V39" s="31">
        <f t="shared" si="7"/>
        <v>0</v>
      </c>
      <c r="W39" s="31">
        <f t="shared" si="7"/>
        <v>0</v>
      </c>
      <c r="X39" s="31">
        <f t="shared" si="7"/>
        <v>0</v>
      </c>
      <c r="Y39" s="31">
        <f t="shared" si="7"/>
        <v>2</v>
      </c>
      <c r="Z39" s="31">
        <f>+Y39*A16/D39</f>
        <v>0.18331805682859761</v>
      </c>
      <c r="AA39" s="31">
        <f t="shared" si="7"/>
        <v>8</v>
      </c>
      <c r="AB39" s="31">
        <f>+AA39*A16/D39</f>
        <v>0.73327222731439046</v>
      </c>
      <c r="AC39" s="31">
        <f t="shared" si="7"/>
        <v>0</v>
      </c>
      <c r="AD39" s="31">
        <f t="shared" si="7"/>
        <v>0</v>
      </c>
      <c r="AE39" s="31">
        <f t="shared" si="7"/>
        <v>0</v>
      </c>
      <c r="AF39" s="31">
        <f t="shared" si="7"/>
        <v>0</v>
      </c>
      <c r="AG39" s="31">
        <f t="shared" si="7"/>
        <v>173</v>
      </c>
      <c r="AH39" s="31">
        <f>+AG39*A16/D39</f>
        <v>15.857011915673693</v>
      </c>
      <c r="AI39" s="31">
        <f t="shared" si="7"/>
        <v>35</v>
      </c>
      <c r="AJ39" s="31">
        <f>+AI39*A16/D39</f>
        <v>3.2080659945004584</v>
      </c>
      <c r="AK39" s="31">
        <f t="shared" si="7"/>
        <v>175</v>
      </c>
      <c r="AL39" s="31">
        <f>+AK39*A16/D39</f>
        <v>16.040329972502292</v>
      </c>
      <c r="AM39" s="31">
        <f t="shared" si="7"/>
        <v>0</v>
      </c>
      <c r="AN39" s="31">
        <f t="shared" si="7"/>
        <v>0</v>
      </c>
      <c r="AO39" s="31">
        <f t="shared" si="7"/>
        <v>0</v>
      </c>
      <c r="AP39" s="31">
        <f t="shared" si="7"/>
        <v>0</v>
      </c>
      <c r="AQ39" s="31">
        <f t="shared" si="7"/>
        <v>3</v>
      </c>
      <c r="AR39" s="31">
        <f>+AQ39*A16/D39</f>
        <v>0.27497708524289644</v>
      </c>
      <c r="AS39" s="31">
        <f t="shared" si="7"/>
        <v>7</v>
      </c>
      <c r="AT39" s="31">
        <f>+AS39*A16/D39</f>
        <v>0.64161319890009161</v>
      </c>
      <c r="AU39" s="31">
        <f t="shared" si="7"/>
        <v>0</v>
      </c>
      <c r="AV39" s="31">
        <f t="shared" si="7"/>
        <v>0</v>
      </c>
      <c r="AW39" s="31">
        <f t="shared" si="7"/>
        <v>2</v>
      </c>
      <c r="AX39" s="31">
        <f>+AW39*A16/D39</f>
        <v>0.18331805682859761</v>
      </c>
      <c r="AY39" s="31">
        <f t="shared" si="7"/>
        <v>6</v>
      </c>
      <c r="AZ39" s="31">
        <f>+AY39*A16/D39</f>
        <v>0.54995417048579287</v>
      </c>
      <c r="BA39" s="31">
        <f t="shared" si="7"/>
        <v>0</v>
      </c>
      <c r="BB39" s="31">
        <f t="shared" si="7"/>
        <v>0</v>
      </c>
      <c r="BC39" s="31">
        <f t="shared" si="7"/>
        <v>73</v>
      </c>
      <c r="BD39" s="31">
        <f>+BC39*A16/D39</f>
        <v>6.6911090742438128</v>
      </c>
      <c r="BE39" s="31">
        <f t="shared" si="7"/>
        <v>0</v>
      </c>
      <c r="BF39" s="31">
        <f t="shared" si="7"/>
        <v>0</v>
      </c>
      <c r="BG39" s="62"/>
      <c r="BH39">
        <f t="shared" si="0"/>
        <v>1091</v>
      </c>
      <c r="BI39">
        <f t="shared" si="0"/>
        <v>103.58603116406965</v>
      </c>
    </row>
    <row r="40" spans="2:61" x14ac:dyDescent="0.25">
      <c r="B40" s="131" t="s">
        <v>47</v>
      </c>
      <c r="C40" s="44">
        <v>1</v>
      </c>
      <c r="D40" s="45">
        <v>137</v>
      </c>
      <c r="E40" s="7">
        <v>0</v>
      </c>
      <c r="F40" s="8"/>
      <c r="G40" s="7"/>
      <c r="H40" s="8"/>
      <c r="I40" s="7"/>
      <c r="J40" s="8"/>
      <c r="K40" s="7"/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v>11</v>
      </c>
      <c r="AB40" s="8">
        <v>8.0299999999999994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9"/>
      <c r="BE40" s="7"/>
      <c r="BF40" s="10"/>
      <c r="BG40" s="11"/>
      <c r="BH40">
        <f t="shared" si="0"/>
        <v>11</v>
      </c>
      <c r="BI40">
        <f t="shared" si="0"/>
        <v>8.0299999999999994</v>
      </c>
    </row>
    <row r="41" spans="2:61" x14ac:dyDescent="0.25">
      <c r="B41" s="131"/>
      <c r="C41" s="67">
        <v>2</v>
      </c>
      <c r="D41" s="49">
        <v>1</v>
      </c>
      <c r="E41" s="13">
        <v>0</v>
      </c>
      <c r="F41" s="14"/>
      <c r="G41" s="13"/>
      <c r="H41" s="14"/>
      <c r="I41" s="13"/>
      <c r="J41" s="14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>
        <v>1</v>
      </c>
      <c r="AB41" s="14">
        <v>100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5"/>
      <c r="BE41" s="13"/>
      <c r="BF41" s="16"/>
      <c r="BG41" s="11"/>
      <c r="BH41">
        <f t="shared" si="0"/>
        <v>1</v>
      </c>
      <c r="BI41">
        <f t="shared" si="0"/>
        <v>100</v>
      </c>
    </row>
    <row r="42" spans="2:61" x14ac:dyDescent="0.25">
      <c r="B42" s="131"/>
      <c r="C42" s="67">
        <v>3</v>
      </c>
      <c r="D42" s="49">
        <v>160</v>
      </c>
      <c r="E42" s="13">
        <v>50</v>
      </c>
      <c r="F42" s="14">
        <v>31.3</v>
      </c>
      <c r="G42" s="13">
        <v>36</v>
      </c>
      <c r="H42" s="14">
        <v>22.5</v>
      </c>
      <c r="I42" s="13"/>
      <c r="J42" s="14"/>
      <c r="K42" s="13">
        <v>9</v>
      </c>
      <c r="L42" s="14">
        <v>5.6</v>
      </c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>
        <v>25</v>
      </c>
      <c r="AB42" s="14">
        <v>15.6</v>
      </c>
      <c r="AC42" s="13"/>
      <c r="AD42" s="13"/>
      <c r="AE42" s="13">
        <v>25</v>
      </c>
      <c r="AF42" s="13">
        <v>16.600000000000001</v>
      </c>
      <c r="AG42" s="13"/>
      <c r="AH42" s="13"/>
      <c r="AI42" s="13">
        <v>6</v>
      </c>
      <c r="AJ42" s="13">
        <v>3.8</v>
      </c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>
        <v>9</v>
      </c>
      <c r="BB42" s="13">
        <v>5.6</v>
      </c>
      <c r="BC42" s="13"/>
      <c r="BD42" s="15"/>
      <c r="BE42" s="13"/>
      <c r="BF42" s="16"/>
      <c r="BG42" s="11"/>
      <c r="BH42">
        <f t="shared" si="0"/>
        <v>160</v>
      </c>
      <c r="BI42">
        <f t="shared" si="0"/>
        <v>100.99999999999999</v>
      </c>
    </row>
    <row r="43" spans="2:61" x14ac:dyDescent="0.25">
      <c r="B43" s="131"/>
      <c r="C43" s="67">
        <v>4</v>
      </c>
      <c r="D43" s="49">
        <v>152</v>
      </c>
      <c r="E43" s="13">
        <v>75</v>
      </c>
      <c r="F43" s="14">
        <v>49.34</v>
      </c>
      <c r="G43" s="13">
        <v>38</v>
      </c>
      <c r="H43" s="14">
        <v>25</v>
      </c>
      <c r="I43" s="13">
        <v>5</v>
      </c>
      <c r="J43" s="14">
        <v>3.29</v>
      </c>
      <c r="K43" s="13">
        <v>21</v>
      </c>
      <c r="L43" s="14">
        <v>13.8</v>
      </c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>
        <v>1</v>
      </c>
      <c r="AB43" s="14">
        <v>0.65</v>
      </c>
      <c r="AC43" s="13"/>
      <c r="AD43" s="13"/>
      <c r="AE43" s="13"/>
      <c r="AF43" s="13"/>
      <c r="AG43" s="13"/>
      <c r="AH43" s="13"/>
      <c r="AI43" s="13">
        <v>2</v>
      </c>
      <c r="AJ43" s="13">
        <v>1.32</v>
      </c>
      <c r="AK43" s="13">
        <v>10</v>
      </c>
      <c r="AL43" s="13">
        <v>5.58</v>
      </c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5"/>
      <c r="BE43" s="13"/>
      <c r="BF43" s="16"/>
      <c r="BG43" s="11"/>
      <c r="BH43">
        <f t="shared" si="0"/>
        <v>152</v>
      </c>
      <c r="BI43">
        <f t="shared" si="0"/>
        <v>98.98</v>
      </c>
    </row>
    <row r="44" spans="2:61" x14ac:dyDescent="0.25">
      <c r="B44" s="131"/>
      <c r="C44" s="67">
        <v>5</v>
      </c>
      <c r="D44" s="49">
        <v>10</v>
      </c>
      <c r="E44" s="13">
        <v>1</v>
      </c>
      <c r="F44" s="14">
        <v>1</v>
      </c>
      <c r="G44" s="13">
        <v>2</v>
      </c>
      <c r="H44" s="14">
        <v>2</v>
      </c>
      <c r="I44" s="13">
        <v>1</v>
      </c>
      <c r="J44" s="14">
        <v>1</v>
      </c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>
        <v>5</v>
      </c>
      <c r="AB44" s="14">
        <v>5</v>
      </c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5"/>
      <c r="BE44" s="13"/>
      <c r="BF44" s="16"/>
      <c r="BG44" s="11"/>
      <c r="BH44">
        <f t="shared" si="0"/>
        <v>9</v>
      </c>
      <c r="BI44">
        <f t="shared" si="0"/>
        <v>9</v>
      </c>
    </row>
    <row r="45" spans="2:61" x14ac:dyDescent="0.25">
      <c r="B45" s="131"/>
      <c r="C45" s="67">
        <v>6</v>
      </c>
      <c r="D45" s="49">
        <v>68</v>
      </c>
      <c r="E45" s="13">
        <v>0</v>
      </c>
      <c r="F45" s="14"/>
      <c r="G45" s="13"/>
      <c r="H45" s="14"/>
      <c r="I45" s="13"/>
      <c r="J45" s="14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>
        <v>22</v>
      </c>
      <c r="AB45" s="14">
        <v>32.35</v>
      </c>
      <c r="AC45" s="13"/>
      <c r="AD45" s="13"/>
      <c r="AE45" s="13">
        <v>4</v>
      </c>
      <c r="AF45" s="13">
        <v>5.88</v>
      </c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5"/>
      <c r="BE45" s="13"/>
      <c r="BF45" s="16"/>
      <c r="BG45" s="11"/>
      <c r="BH45">
        <f t="shared" si="0"/>
        <v>26</v>
      </c>
      <c r="BI45">
        <f t="shared" si="0"/>
        <v>38.230000000000004</v>
      </c>
    </row>
    <row r="46" spans="2:61" x14ac:dyDescent="0.25">
      <c r="B46" s="131"/>
      <c r="C46" s="67">
        <v>7</v>
      </c>
      <c r="D46" s="49">
        <v>414</v>
      </c>
      <c r="E46" s="13">
        <v>156</v>
      </c>
      <c r="F46" s="14">
        <v>37.68</v>
      </c>
      <c r="G46" s="13">
        <v>177</v>
      </c>
      <c r="H46" s="14">
        <v>42.75</v>
      </c>
      <c r="I46" s="13">
        <v>3</v>
      </c>
      <c r="J46" s="14">
        <v>0.72</v>
      </c>
      <c r="K46" s="13">
        <v>34</v>
      </c>
      <c r="L46" s="14">
        <v>8.1999999999999993</v>
      </c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4"/>
      <c r="AC46" s="13"/>
      <c r="AD46" s="13"/>
      <c r="AE46" s="13"/>
      <c r="AF46" s="13"/>
      <c r="AG46" s="13"/>
      <c r="AH46" s="13"/>
      <c r="AI46" s="13">
        <v>7</v>
      </c>
      <c r="AJ46" s="13">
        <v>1.69</v>
      </c>
      <c r="AK46" s="13">
        <v>17</v>
      </c>
      <c r="AL46" s="13">
        <v>4.0999999999999996</v>
      </c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5"/>
      <c r="BE46" s="13"/>
      <c r="BF46" s="16"/>
      <c r="BG46" s="11"/>
      <c r="BH46">
        <f t="shared" si="0"/>
        <v>394</v>
      </c>
      <c r="BI46">
        <f t="shared" si="0"/>
        <v>95.14</v>
      </c>
    </row>
    <row r="47" spans="2:61" x14ac:dyDescent="0.25">
      <c r="B47" s="131"/>
      <c r="C47" s="67">
        <v>8</v>
      </c>
      <c r="D47" s="49">
        <v>1</v>
      </c>
      <c r="E47" s="13">
        <v>0</v>
      </c>
      <c r="F47" s="14"/>
      <c r="G47" s="13"/>
      <c r="H47" s="14"/>
      <c r="I47" s="13"/>
      <c r="J47" s="14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>
        <v>1</v>
      </c>
      <c r="AB47" s="14">
        <v>100</v>
      </c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5"/>
      <c r="BE47" s="13"/>
      <c r="BF47" s="16"/>
      <c r="BG47" s="11"/>
      <c r="BH47">
        <f t="shared" si="0"/>
        <v>1</v>
      </c>
      <c r="BI47">
        <f t="shared" si="0"/>
        <v>100</v>
      </c>
    </row>
    <row r="48" spans="2:61" x14ac:dyDescent="0.25">
      <c r="B48" s="131"/>
      <c r="C48" s="67">
        <v>9</v>
      </c>
      <c r="D48" s="49">
        <v>741</v>
      </c>
      <c r="E48" s="13">
        <v>300</v>
      </c>
      <c r="F48" s="14">
        <v>40.47</v>
      </c>
      <c r="G48" s="13">
        <v>143</v>
      </c>
      <c r="H48" s="14">
        <v>19.3</v>
      </c>
      <c r="I48" s="13">
        <v>8</v>
      </c>
      <c r="J48" s="14">
        <v>1.07</v>
      </c>
      <c r="K48" s="13">
        <v>75</v>
      </c>
      <c r="L48" s="14">
        <v>9.98</v>
      </c>
      <c r="M48" s="13"/>
      <c r="N48" s="13"/>
      <c r="O48" s="13">
        <v>1</v>
      </c>
      <c r="P48" s="13">
        <v>0.13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4"/>
      <c r="AC48" s="13"/>
      <c r="AD48" s="13"/>
      <c r="AE48" s="13">
        <v>126</v>
      </c>
      <c r="AF48" s="13">
        <v>17</v>
      </c>
      <c r="AG48" s="13"/>
      <c r="AH48" s="13"/>
      <c r="AI48" s="13">
        <v>12</v>
      </c>
      <c r="AJ48" s="13">
        <v>1.75</v>
      </c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>
        <v>47</v>
      </c>
      <c r="BB48" s="13">
        <v>6.34</v>
      </c>
      <c r="BC48" s="13"/>
      <c r="BD48" s="15"/>
      <c r="BE48" s="13"/>
      <c r="BF48" s="16"/>
      <c r="BG48" s="11"/>
      <c r="BH48">
        <f t="shared" si="0"/>
        <v>712</v>
      </c>
      <c r="BI48">
        <f t="shared" si="0"/>
        <v>96.039999999999992</v>
      </c>
    </row>
    <row r="49" spans="2:61" x14ac:dyDescent="0.25">
      <c r="B49" s="131"/>
      <c r="C49" s="67">
        <v>10</v>
      </c>
      <c r="D49" s="49">
        <v>63</v>
      </c>
      <c r="E49" s="13">
        <v>26</v>
      </c>
      <c r="F49" s="14">
        <v>41.27</v>
      </c>
      <c r="G49" s="13">
        <v>9</v>
      </c>
      <c r="H49" s="14">
        <v>14.29</v>
      </c>
      <c r="I49" s="13"/>
      <c r="J49" s="14"/>
      <c r="K49" s="13">
        <v>7</v>
      </c>
      <c r="L49" s="14">
        <v>11.11</v>
      </c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>
        <v>24</v>
      </c>
      <c r="AB49" s="14">
        <v>3.23</v>
      </c>
      <c r="AC49" s="13"/>
      <c r="AD49" s="13"/>
      <c r="AE49" s="13">
        <v>19</v>
      </c>
      <c r="AF49" s="13">
        <v>30.16</v>
      </c>
      <c r="AG49" s="13"/>
      <c r="AH49" s="13"/>
      <c r="AI49" s="13">
        <v>1</v>
      </c>
      <c r="AJ49" s="13">
        <v>1.59</v>
      </c>
      <c r="AK49" s="13"/>
      <c r="AL49" s="13"/>
      <c r="AM49" s="13">
        <v>4</v>
      </c>
      <c r="AN49" s="13">
        <v>0.54</v>
      </c>
      <c r="AO49" s="13"/>
      <c r="AP49" s="13"/>
      <c r="AQ49" s="13">
        <v>1</v>
      </c>
      <c r="AR49" s="13">
        <v>0.13</v>
      </c>
      <c r="AS49" s="13"/>
      <c r="AT49" s="13"/>
      <c r="AU49" s="13"/>
      <c r="AV49" s="13"/>
      <c r="AW49" s="13"/>
      <c r="AX49" s="13"/>
      <c r="AY49" s="13"/>
      <c r="AZ49" s="13"/>
      <c r="BA49" s="13">
        <v>1</v>
      </c>
      <c r="BB49" s="13">
        <v>1.59</v>
      </c>
      <c r="BC49" s="13"/>
      <c r="BD49" s="15"/>
      <c r="BE49" s="13"/>
      <c r="BF49" s="16"/>
      <c r="BG49" s="11"/>
      <c r="BH49">
        <f t="shared" si="0"/>
        <v>92</v>
      </c>
      <c r="BI49">
        <f t="shared" si="0"/>
        <v>103.91000000000001</v>
      </c>
    </row>
    <row r="50" spans="2:61" x14ac:dyDescent="0.25">
      <c r="B50" s="131"/>
      <c r="C50" s="67">
        <v>11</v>
      </c>
      <c r="D50" s="49">
        <v>7</v>
      </c>
      <c r="E50" s="13">
        <v>0</v>
      </c>
      <c r="F50" s="14"/>
      <c r="G50" s="13"/>
      <c r="H50" s="14"/>
      <c r="I50" s="13"/>
      <c r="J50" s="14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>
        <v>7</v>
      </c>
      <c r="AB50" s="14">
        <v>100</v>
      </c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5"/>
      <c r="BE50" s="13"/>
      <c r="BF50" s="16"/>
      <c r="BG50" s="11"/>
      <c r="BH50">
        <f t="shared" si="0"/>
        <v>7</v>
      </c>
      <c r="BI50">
        <f t="shared" si="0"/>
        <v>100</v>
      </c>
    </row>
    <row r="51" spans="2:61" x14ac:dyDescent="0.25">
      <c r="B51" s="131"/>
      <c r="C51" s="67">
        <v>12</v>
      </c>
      <c r="D51" s="49">
        <v>1</v>
      </c>
      <c r="E51" s="13">
        <v>0</v>
      </c>
      <c r="F51" s="14"/>
      <c r="G51" s="13"/>
      <c r="H51" s="14"/>
      <c r="I51" s="13"/>
      <c r="J51" s="14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>
        <v>1</v>
      </c>
      <c r="AB51" s="14">
        <v>100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5"/>
      <c r="BE51" s="13"/>
      <c r="BF51" s="16"/>
      <c r="BG51" s="11"/>
      <c r="BH51">
        <f t="shared" si="0"/>
        <v>1</v>
      </c>
      <c r="BI51">
        <f t="shared" si="0"/>
        <v>100</v>
      </c>
    </row>
    <row r="52" spans="2:61" ht="15.75" thickBot="1" x14ac:dyDescent="0.3">
      <c r="B52" s="131"/>
      <c r="C52" s="54">
        <v>13</v>
      </c>
      <c r="D52" s="55">
        <v>234</v>
      </c>
      <c r="E52" s="18">
        <v>87</v>
      </c>
      <c r="F52" s="19">
        <v>37.200000000000003</v>
      </c>
      <c r="G52" s="18">
        <v>37</v>
      </c>
      <c r="H52" s="19">
        <v>15.8</v>
      </c>
      <c r="I52" s="18">
        <v>6</v>
      </c>
      <c r="J52" s="19">
        <v>2.6</v>
      </c>
      <c r="K52" s="18">
        <v>19</v>
      </c>
      <c r="L52" s="19">
        <v>8.1</v>
      </c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>
        <v>2</v>
      </c>
      <c r="AB52" s="19">
        <v>0.9</v>
      </c>
      <c r="AC52" s="18"/>
      <c r="AD52" s="18"/>
      <c r="AE52" s="18">
        <v>70</v>
      </c>
      <c r="AF52" s="18">
        <v>29.9</v>
      </c>
      <c r="AG52" s="18"/>
      <c r="AH52" s="18"/>
      <c r="AI52" s="18">
        <v>5</v>
      </c>
      <c r="AJ52" s="18">
        <v>2.1</v>
      </c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>
        <v>8</v>
      </c>
      <c r="BB52" s="18">
        <v>3.4</v>
      </c>
      <c r="BC52" s="18"/>
      <c r="BD52" s="21"/>
      <c r="BE52" s="18"/>
      <c r="BF52" s="22"/>
      <c r="BG52" s="11"/>
      <c r="BH52">
        <f t="shared" si="0"/>
        <v>234</v>
      </c>
      <c r="BI52">
        <f t="shared" si="0"/>
        <v>100</v>
      </c>
    </row>
    <row r="53" spans="2:61" ht="15.75" thickBot="1" x14ac:dyDescent="0.3">
      <c r="B53" s="23" t="s">
        <v>48</v>
      </c>
      <c r="C53" s="58">
        <v>13</v>
      </c>
      <c r="D53" s="59">
        <f>SUM(D40:D52)</f>
        <v>1989</v>
      </c>
      <c r="E53" s="59">
        <f>SUM(E40:E52)</f>
        <v>695</v>
      </c>
      <c r="F53" s="31">
        <f>+E53*A16/BH53</f>
        <v>38.611111111111114</v>
      </c>
      <c r="G53" s="59">
        <f t="shared" ref="G53:BF53" si="8">SUM(G40:G52)</f>
        <v>442</v>
      </c>
      <c r="H53" s="31">
        <f>+G53*A16/BH53</f>
        <v>24.555555555555557</v>
      </c>
      <c r="I53" s="59">
        <f t="shared" si="8"/>
        <v>23</v>
      </c>
      <c r="J53" s="31">
        <f>+I53*A16/BH53</f>
        <v>1.2777777777777777</v>
      </c>
      <c r="K53" s="59">
        <f t="shared" si="8"/>
        <v>165</v>
      </c>
      <c r="L53" s="31">
        <f>+K53*A16/BH53</f>
        <v>9.1666666666666661</v>
      </c>
      <c r="M53" s="59">
        <f t="shared" si="8"/>
        <v>0</v>
      </c>
      <c r="N53" s="59">
        <f t="shared" si="8"/>
        <v>0</v>
      </c>
      <c r="O53" s="59">
        <f t="shared" si="8"/>
        <v>1</v>
      </c>
      <c r="P53" s="59">
        <f>+O53*A16/BH53</f>
        <v>5.5555555555555552E-2</v>
      </c>
      <c r="Q53" s="59">
        <f t="shared" si="8"/>
        <v>0</v>
      </c>
      <c r="R53" s="59">
        <f t="shared" si="8"/>
        <v>0</v>
      </c>
      <c r="S53" s="59">
        <f t="shared" si="8"/>
        <v>0</v>
      </c>
      <c r="T53" s="59">
        <f t="shared" si="8"/>
        <v>0</v>
      </c>
      <c r="U53" s="59">
        <f t="shared" si="8"/>
        <v>0</v>
      </c>
      <c r="V53" s="59">
        <f t="shared" si="8"/>
        <v>0</v>
      </c>
      <c r="W53" s="59">
        <f t="shared" si="8"/>
        <v>0</v>
      </c>
      <c r="X53" s="59">
        <f t="shared" si="8"/>
        <v>0</v>
      </c>
      <c r="Y53" s="59">
        <f t="shared" si="8"/>
        <v>0</v>
      </c>
      <c r="Z53" s="59">
        <f t="shared" si="8"/>
        <v>0</v>
      </c>
      <c r="AA53" s="59">
        <f t="shared" si="8"/>
        <v>100</v>
      </c>
      <c r="AB53" s="31">
        <f>+AA53*A16/BH53</f>
        <v>5.5555555555555554</v>
      </c>
      <c r="AC53" s="59">
        <f t="shared" si="8"/>
        <v>0</v>
      </c>
      <c r="AD53" s="59">
        <f t="shared" si="8"/>
        <v>0</v>
      </c>
      <c r="AE53" s="59">
        <f t="shared" si="8"/>
        <v>244</v>
      </c>
      <c r="AF53" s="59">
        <f>+AE53*A16/BH53</f>
        <v>13.555555555555555</v>
      </c>
      <c r="AG53" s="59">
        <f t="shared" si="8"/>
        <v>0</v>
      </c>
      <c r="AH53" s="59">
        <f t="shared" si="8"/>
        <v>0</v>
      </c>
      <c r="AI53" s="59">
        <f t="shared" si="8"/>
        <v>33</v>
      </c>
      <c r="AJ53" s="59">
        <f>+AI53*A16/BH53</f>
        <v>1.8333333333333333</v>
      </c>
      <c r="AK53" s="59">
        <f t="shared" si="8"/>
        <v>27</v>
      </c>
      <c r="AL53" s="59">
        <f>+AK53*A16/BH53</f>
        <v>1.5</v>
      </c>
      <c r="AM53" s="59">
        <f t="shared" si="8"/>
        <v>4</v>
      </c>
      <c r="AN53" s="59">
        <f>+AM53*A16/BH53</f>
        <v>0.22222222222222221</v>
      </c>
      <c r="AO53" s="59">
        <f t="shared" si="8"/>
        <v>0</v>
      </c>
      <c r="AP53" s="59">
        <f t="shared" si="8"/>
        <v>0</v>
      </c>
      <c r="AQ53" s="59">
        <f t="shared" si="8"/>
        <v>1</v>
      </c>
      <c r="AR53" s="59">
        <f>+AQ53*A16/BH53</f>
        <v>5.5555555555555552E-2</v>
      </c>
      <c r="AS53" s="59">
        <f t="shared" si="8"/>
        <v>0</v>
      </c>
      <c r="AT53" s="59">
        <f t="shared" si="8"/>
        <v>0</v>
      </c>
      <c r="AU53" s="59">
        <f t="shared" si="8"/>
        <v>0</v>
      </c>
      <c r="AV53" s="59">
        <f t="shared" si="8"/>
        <v>0</v>
      </c>
      <c r="AW53" s="59">
        <f t="shared" si="8"/>
        <v>0</v>
      </c>
      <c r="AX53" s="59">
        <f t="shared" si="8"/>
        <v>0</v>
      </c>
      <c r="AY53" s="59">
        <f t="shared" si="8"/>
        <v>0</v>
      </c>
      <c r="AZ53" s="59">
        <f t="shared" si="8"/>
        <v>0</v>
      </c>
      <c r="BA53" s="59">
        <f t="shared" si="8"/>
        <v>65</v>
      </c>
      <c r="BB53" s="59">
        <f>+BA53*A16/BH53</f>
        <v>3.6111111111111112</v>
      </c>
      <c r="BC53" s="59">
        <f t="shared" si="8"/>
        <v>0</v>
      </c>
      <c r="BD53" s="59">
        <f t="shared" si="8"/>
        <v>0</v>
      </c>
      <c r="BE53" s="59">
        <v>0</v>
      </c>
      <c r="BF53" s="59">
        <f t="shared" si="8"/>
        <v>0</v>
      </c>
      <c r="BG53" s="62"/>
      <c r="BH53">
        <f t="shared" si="0"/>
        <v>1800</v>
      </c>
      <c r="BI53">
        <f>+BF53+BD53+BB53+AZ53+AX53+AV53+AT53+AR53+AP53+AN53+AL53+AJ53+AH53+AF53+AD53+AB53+Z53+X53+V53+T53+R53+P53+N53+L53+J53+H53+F53</f>
        <v>100</v>
      </c>
    </row>
    <row r="54" spans="2:61" x14ac:dyDescent="0.25">
      <c r="B54" s="130" t="s">
        <v>49</v>
      </c>
      <c r="C54" s="44">
        <v>1</v>
      </c>
      <c r="D54" s="45">
        <v>670</v>
      </c>
      <c r="E54" s="7">
        <v>411</v>
      </c>
      <c r="F54" s="8">
        <v>74</v>
      </c>
      <c r="G54" s="7">
        <v>16</v>
      </c>
      <c r="H54" s="8">
        <v>3</v>
      </c>
      <c r="I54" s="7">
        <v>1</v>
      </c>
      <c r="J54" s="8">
        <v>1</v>
      </c>
      <c r="K54" s="7">
        <v>70</v>
      </c>
      <c r="L54" s="8">
        <v>13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8"/>
      <c r="AC54" s="7">
        <v>121</v>
      </c>
      <c r="AD54" s="7">
        <v>29.4</v>
      </c>
      <c r="AE54" s="7"/>
      <c r="AF54" s="7"/>
      <c r="AG54" s="7"/>
      <c r="AH54" s="7"/>
      <c r="AI54" s="7"/>
      <c r="AJ54" s="7"/>
      <c r="AK54" s="7">
        <v>51</v>
      </c>
      <c r="AL54" s="7">
        <v>9</v>
      </c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9"/>
      <c r="BE54" s="7"/>
      <c r="BF54" s="10"/>
      <c r="BG54" s="11"/>
      <c r="BH54">
        <f t="shared" si="0"/>
        <v>670</v>
      </c>
      <c r="BI54">
        <f t="shared" si="0"/>
        <v>129.4</v>
      </c>
    </row>
    <row r="55" spans="2:61" x14ac:dyDescent="0.25">
      <c r="B55" s="130"/>
      <c r="C55" s="67">
        <v>2</v>
      </c>
      <c r="D55" s="49">
        <v>36</v>
      </c>
      <c r="E55" s="13">
        <v>23</v>
      </c>
      <c r="F55" s="14">
        <v>64</v>
      </c>
      <c r="G55" s="13">
        <v>3</v>
      </c>
      <c r="H55" s="14">
        <v>8</v>
      </c>
      <c r="I55" s="13"/>
      <c r="J55" s="14"/>
      <c r="K55" s="13">
        <v>8</v>
      </c>
      <c r="L55" s="14">
        <v>22</v>
      </c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>
        <v>2</v>
      </c>
      <c r="AB55" s="14">
        <v>6</v>
      </c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5"/>
      <c r="BE55" s="13"/>
      <c r="BF55" s="16"/>
      <c r="BG55" s="11"/>
      <c r="BH55">
        <f t="shared" si="0"/>
        <v>36</v>
      </c>
      <c r="BI55">
        <f t="shared" si="0"/>
        <v>100</v>
      </c>
    </row>
    <row r="56" spans="2:61" x14ac:dyDescent="0.25">
      <c r="B56" s="130"/>
      <c r="C56" s="67">
        <v>3</v>
      </c>
      <c r="D56" s="49">
        <v>317</v>
      </c>
      <c r="E56" s="13">
        <v>144</v>
      </c>
      <c r="F56" s="14">
        <v>45.2</v>
      </c>
      <c r="G56" s="13">
        <v>7</v>
      </c>
      <c r="H56" s="14">
        <v>2.2000000000000002</v>
      </c>
      <c r="I56" s="13">
        <v>3</v>
      </c>
      <c r="J56" s="14">
        <v>0.9</v>
      </c>
      <c r="K56" s="13">
        <v>16</v>
      </c>
      <c r="L56" s="14">
        <v>4.9000000000000004</v>
      </c>
      <c r="M56" s="13"/>
      <c r="N56" s="13"/>
      <c r="O56" s="13">
        <v>1</v>
      </c>
      <c r="P56" s="13">
        <v>0.39</v>
      </c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4"/>
      <c r="AC56" s="13"/>
      <c r="AD56" s="13"/>
      <c r="AE56" s="13">
        <v>92</v>
      </c>
      <c r="AF56" s="13">
        <v>29.6</v>
      </c>
      <c r="AG56" s="13"/>
      <c r="AH56" s="13"/>
      <c r="AI56" s="13">
        <v>3</v>
      </c>
      <c r="AJ56" s="13">
        <v>0.9</v>
      </c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>
        <v>51</v>
      </c>
      <c r="BB56" s="13">
        <v>16</v>
      </c>
      <c r="BC56" s="13"/>
      <c r="BD56" s="15"/>
      <c r="BE56" s="13"/>
      <c r="BF56" s="16"/>
      <c r="BG56" s="11"/>
      <c r="BH56">
        <f t="shared" si="0"/>
        <v>317</v>
      </c>
      <c r="BI56">
        <f t="shared" si="0"/>
        <v>100.09</v>
      </c>
    </row>
    <row r="57" spans="2:61" x14ac:dyDescent="0.25">
      <c r="B57" s="130"/>
      <c r="C57" s="67">
        <v>4</v>
      </c>
      <c r="D57" s="49">
        <v>1298</v>
      </c>
      <c r="E57" s="13">
        <v>688</v>
      </c>
      <c r="F57" s="14">
        <v>53</v>
      </c>
      <c r="G57" s="13">
        <v>65</v>
      </c>
      <c r="H57" s="14">
        <v>5</v>
      </c>
      <c r="I57" s="13">
        <v>25</v>
      </c>
      <c r="J57" s="14">
        <v>1.9</v>
      </c>
      <c r="K57" s="13">
        <v>130</v>
      </c>
      <c r="L57" s="14">
        <v>10</v>
      </c>
      <c r="M57" s="13">
        <v>3</v>
      </c>
      <c r="N57" s="13">
        <v>0.2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>
        <v>5</v>
      </c>
      <c r="AB57" s="14">
        <v>0.4</v>
      </c>
      <c r="AC57" s="13"/>
      <c r="AD57" s="13"/>
      <c r="AE57" s="13"/>
      <c r="AF57" s="13"/>
      <c r="AG57" s="13"/>
      <c r="AH57" s="13"/>
      <c r="AI57" s="13">
        <v>16</v>
      </c>
      <c r="AJ57" s="13">
        <v>1.2</v>
      </c>
      <c r="AK57" s="13">
        <v>232</v>
      </c>
      <c r="AL57" s="13">
        <v>17.899999999999999</v>
      </c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5"/>
      <c r="BE57" s="13"/>
      <c r="BF57" s="16"/>
      <c r="BG57" s="11"/>
      <c r="BH57">
        <f t="shared" si="0"/>
        <v>1164</v>
      </c>
      <c r="BI57">
        <f t="shared" si="0"/>
        <v>89.600000000000023</v>
      </c>
    </row>
    <row r="58" spans="2:61" ht="15.75" thickBot="1" x14ac:dyDescent="0.3">
      <c r="B58" s="130"/>
      <c r="C58" s="54">
        <v>5</v>
      </c>
      <c r="D58" s="55">
        <v>469</v>
      </c>
      <c r="E58" s="18">
        <v>353</v>
      </c>
      <c r="F58" s="19">
        <v>75</v>
      </c>
      <c r="G58" s="18">
        <v>7</v>
      </c>
      <c r="H58" s="19">
        <v>1.5</v>
      </c>
      <c r="I58" s="18">
        <v>3</v>
      </c>
      <c r="J58" s="19">
        <v>0.63</v>
      </c>
      <c r="K58" s="18">
        <v>25</v>
      </c>
      <c r="L58" s="19">
        <v>5.33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>
        <v>1</v>
      </c>
      <c r="AB58" s="19">
        <v>0.21</v>
      </c>
      <c r="AC58" s="18">
        <v>5</v>
      </c>
      <c r="AD58" s="18">
        <v>1.07</v>
      </c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>
        <v>76</v>
      </c>
      <c r="BD58" s="21">
        <v>16.2</v>
      </c>
      <c r="BE58" s="18"/>
      <c r="BF58" s="22"/>
      <c r="BG58" s="11"/>
      <c r="BH58">
        <f t="shared" si="0"/>
        <v>470</v>
      </c>
      <c r="BI58">
        <f t="shared" si="0"/>
        <v>99.939999999999984</v>
      </c>
    </row>
    <row r="59" spans="2:61" ht="15.75" thickBot="1" x14ac:dyDescent="0.3">
      <c r="B59" s="73" t="s">
        <v>50</v>
      </c>
      <c r="C59" s="74"/>
      <c r="D59" s="75">
        <f>SUM(D54:D58)</f>
        <v>2790</v>
      </c>
      <c r="E59" s="75">
        <f t="shared" ref="E59:BF59" si="9">SUM(E54:E58)</f>
        <v>1619</v>
      </c>
      <c r="F59" s="76">
        <f>+E59*A16/BH59</f>
        <v>60.933383515242753</v>
      </c>
      <c r="G59" s="75">
        <f t="shared" si="9"/>
        <v>98</v>
      </c>
      <c r="H59" s="76">
        <f>+G59*A16/BH59</f>
        <v>3.688370342491532</v>
      </c>
      <c r="I59" s="75">
        <f t="shared" si="9"/>
        <v>32</v>
      </c>
      <c r="J59" s="76">
        <f>+I59*A16/BH59</f>
        <v>1.2043658261196839</v>
      </c>
      <c r="K59" s="75">
        <f t="shared" si="9"/>
        <v>249</v>
      </c>
      <c r="L59" s="76">
        <f>+K59*A16/BH59</f>
        <v>9.3714715844937899</v>
      </c>
      <c r="M59" s="75">
        <f t="shared" si="9"/>
        <v>3</v>
      </c>
      <c r="N59" s="75">
        <f>+M59*A16/BH59</f>
        <v>0.11290929619872037</v>
      </c>
      <c r="O59" s="75">
        <f t="shared" si="9"/>
        <v>1</v>
      </c>
      <c r="P59" s="75">
        <f>+O59*A16/BH59</f>
        <v>3.7636432066240122E-2</v>
      </c>
      <c r="Q59" s="75">
        <f t="shared" si="9"/>
        <v>0</v>
      </c>
      <c r="R59" s="75">
        <f t="shared" si="9"/>
        <v>0</v>
      </c>
      <c r="S59" s="75">
        <f t="shared" si="9"/>
        <v>0</v>
      </c>
      <c r="T59" s="75">
        <f t="shared" si="9"/>
        <v>0</v>
      </c>
      <c r="U59" s="75">
        <f t="shared" si="9"/>
        <v>0</v>
      </c>
      <c r="V59" s="75">
        <f t="shared" si="9"/>
        <v>0</v>
      </c>
      <c r="W59" s="75">
        <f t="shared" si="9"/>
        <v>0</v>
      </c>
      <c r="X59" s="75">
        <f t="shared" si="9"/>
        <v>0</v>
      </c>
      <c r="Y59" s="75">
        <f t="shared" si="9"/>
        <v>0</v>
      </c>
      <c r="Z59" s="75">
        <f t="shared" si="9"/>
        <v>0</v>
      </c>
      <c r="AA59" s="75">
        <f t="shared" si="9"/>
        <v>8</v>
      </c>
      <c r="AB59" s="76">
        <f>+AA59*A16/BH59</f>
        <v>0.30109145652992098</v>
      </c>
      <c r="AC59" s="75">
        <f t="shared" si="9"/>
        <v>126</v>
      </c>
      <c r="AD59" s="75">
        <f>+AC59*A16/BH59</f>
        <v>4.7421904403462554</v>
      </c>
      <c r="AE59" s="75">
        <f t="shared" si="9"/>
        <v>92</v>
      </c>
      <c r="AF59" s="75">
        <f>+AE59*A16/BH59</f>
        <v>3.4625517500940912</v>
      </c>
      <c r="AG59" s="75">
        <f t="shared" si="9"/>
        <v>0</v>
      </c>
      <c r="AH59" s="75">
        <f t="shared" si="9"/>
        <v>0</v>
      </c>
      <c r="AI59" s="75">
        <f t="shared" si="9"/>
        <v>19</v>
      </c>
      <c r="AJ59" s="75">
        <f>+AI59*A16/BH59</f>
        <v>0.71509220925856232</v>
      </c>
      <c r="AK59" s="75">
        <f t="shared" si="9"/>
        <v>283</v>
      </c>
      <c r="AL59" s="75">
        <f>+AK59*A16/BH59</f>
        <v>10.651110274745955</v>
      </c>
      <c r="AM59" s="75">
        <f t="shared" si="9"/>
        <v>0</v>
      </c>
      <c r="AN59" s="75">
        <f t="shared" si="9"/>
        <v>0</v>
      </c>
      <c r="AO59" s="75">
        <f t="shared" si="9"/>
        <v>0</v>
      </c>
      <c r="AP59" s="75">
        <f t="shared" si="9"/>
        <v>0</v>
      </c>
      <c r="AQ59" s="75">
        <f t="shared" si="9"/>
        <v>0</v>
      </c>
      <c r="AR59" s="75">
        <f t="shared" si="9"/>
        <v>0</v>
      </c>
      <c r="AS59" s="75">
        <f t="shared" si="9"/>
        <v>0</v>
      </c>
      <c r="AT59" s="75">
        <f t="shared" si="9"/>
        <v>0</v>
      </c>
      <c r="AU59" s="75">
        <f t="shared" si="9"/>
        <v>0</v>
      </c>
      <c r="AV59" s="75">
        <f t="shared" si="9"/>
        <v>0</v>
      </c>
      <c r="AW59" s="75">
        <f t="shared" si="9"/>
        <v>0</v>
      </c>
      <c r="AX59" s="75">
        <f t="shared" si="9"/>
        <v>0</v>
      </c>
      <c r="AY59" s="75">
        <f t="shared" si="9"/>
        <v>0</v>
      </c>
      <c r="AZ59" s="75">
        <f t="shared" si="9"/>
        <v>0</v>
      </c>
      <c r="BA59" s="75">
        <f t="shared" si="9"/>
        <v>51</v>
      </c>
      <c r="BB59" s="75">
        <f>+BA59*A16/BH59</f>
        <v>1.9194580353782462</v>
      </c>
      <c r="BC59" s="75">
        <f t="shared" si="9"/>
        <v>76</v>
      </c>
      <c r="BD59" s="75">
        <f>+BC59*A16/BH59</f>
        <v>2.8603688370342493</v>
      </c>
      <c r="BE59" s="75">
        <f t="shared" si="9"/>
        <v>0</v>
      </c>
      <c r="BF59" s="75">
        <f t="shared" si="9"/>
        <v>0</v>
      </c>
      <c r="BG59" s="77"/>
      <c r="BH59">
        <f t="shared" si="0"/>
        <v>2657</v>
      </c>
      <c r="BI59">
        <f>+BF59+BD59+BB59+AZ59+AX59+AV59+AT59+AR59+AP59+AN59+AL59+AJ59+AH59+AF59+AD59+AB59+Z59+X59+V59+T59+R59+P59+N59+L59+J59+H59+F59</f>
        <v>100</v>
      </c>
    </row>
    <row r="60" spans="2:61" x14ac:dyDescent="0.25">
      <c r="B60" s="128" t="s">
        <v>51</v>
      </c>
      <c r="C60" s="6">
        <v>1</v>
      </c>
      <c r="D60" s="7">
        <v>8</v>
      </c>
      <c r="E60" s="7"/>
      <c r="F60" s="8"/>
      <c r="G60" s="7"/>
      <c r="H60" s="8"/>
      <c r="I60" s="7"/>
      <c r="J60" s="8"/>
      <c r="K60" s="7"/>
      <c r="L60" s="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>
        <v>8</v>
      </c>
      <c r="AB60" s="8">
        <v>100</v>
      </c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9"/>
      <c r="BE60" s="7"/>
      <c r="BF60" s="10"/>
      <c r="BG60" s="11"/>
      <c r="BH60">
        <f t="shared" si="0"/>
        <v>8</v>
      </c>
      <c r="BI60">
        <f t="shared" si="0"/>
        <v>100</v>
      </c>
    </row>
    <row r="61" spans="2:61" x14ac:dyDescent="0.25">
      <c r="B61" s="128"/>
      <c r="C61" s="12">
        <v>2</v>
      </c>
      <c r="D61" s="13">
        <v>2140</v>
      </c>
      <c r="E61" s="13"/>
      <c r="F61" s="14"/>
      <c r="G61" s="13"/>
      <c r="H61" s="14"/>
      <c r="I61" s="13"/>
      <c r="J61" s="14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>
        <v>200</v>
      </c>
      <c r="AB61" s="14">
        <v>9.3000000000000007</v>
      </c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5"/>
      <c r="BE61" s="13"/>
      <c r="BF61" s="16"/>
      <c r="BG61" s="11"/>
      <c r="BH61">
        <f t="shared" si="0"/>
        <v>200</v>
      </c>
      <c r="BI61">
        <f t="shared" si="0"/>
        <v>9.3000000000000007</v>
      </c>
    </row>
    <row r="62" spans="2:61" x14ac:dyDescent="0.25">
      <c r="B62" s="128"/>
      <c r="C62" s="12">
        <v>3</v>
      </c>
      <c r="D62" s="13">
        <v>323</v>
      </c>
      <c r="E62" s="13">
        <v>78</v>
      </c>
      <c r="F62" s="14">
        <v>24.15</v>
      </c>
      <c r="G62" s="13">
        <v>108</v>
      </c>
      <c r="H62" s="14">
        <v>33.450000000000003</v>
      </c>
      <c r="I62" s="13"/>
      <c r="J62" s="14"/>
      <c r="K62" s="13">
        <v>81</v>
      </c>
      <c r="L62" s="14">
        <v>25.09</v>
      </c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>
        <v>30</v>
      </c>
      <c r="AB62" s="14">
        <v>9.2899999999999991</v>
      </c>
      <c r="AC62" s="13"/>
      <c r="AD62" s="13"/>
      <c r="AE62" s="13"/>
      <c r="AF62" s="13"/>
      <c r="AG62" s="13"/>
      <c r="AH62" s="13"/>
      <c r="AI62" s="13">
        <v>13</v>
      </c>
      <c r="AJ62" s="13">
        <v>4.03</v>
      </c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>
        <v>9</v>
      </c>
      <c r="BB62" s="13">
        <v>2.79</v>
      </c>
      <c r="BC62" s="13"/>
      <c r="BD62" s="15"/>
      <c r="BE62" s="13"/>
      <c r="BF62" s="16"/>
      <c r="BG62" s="11"/>
      <c r="BH62">
        <f t="shared" si="0"/>
        <v>319</v>
      </c>
      <c r="BI62">
        <f t="shared" si="0"/>
        <v>98.8</v>
      </c>
    </row>
    <row r="63" spans="2:61" x14ac:dyDescent="0.25">
      <c r="B63" s="128"/>
      <c r="C63" s="12">
        <v>4</v>
      </c>
      <c r="D63" s="13">
        <v>199</v>
      </c>
      <c r="E63" s="13">
        <v>25</v>
      </c>
      <c r="F63" s="14">
        <v>12.6</v>
      </c>
      <c r="G63" s="13">
        <v>59</v>
      </c>
      <c r="H63" s="14">
        <v>29.6</v>
      </c>
      <c r="I63" s="13"/>
      <c r="J63" s="14"/>
      <c r="K63" s="13">
        <v>31</v>
      </c>
      <c r="L63" s="14">
        <v>16.600000000000001</v>
      </c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>
        <v>28</v>
      </c>
      <c r="AB63" s="14">
        <v>14.1</v>
      </c>
      <c r="AC63" s="13"/>
      <c r="AD63" s="13"/>
      <c r="AE63" s="13"/>
      <c r="AF63" s="13"/>
      <c r="AG63" s="13"/>
      <c r="AH63" s="13"/>
      <c r="AI63" s="13">
        <v>7</v>
      </c>
      <c r="AJ63" s="13">
        <v>3.5</v>
      </c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>
        <v>17</v>
      </c>
      <c r="BB63" s="13">
        <v>8.5</v>
      </c>
      <c r="BC63" s="13"/>
      <c r="BD63" s="15"/>
      <c r="BE63" s="13"/>
      <c r="BF63" s="16"/>
      <c r="BG63" s="11"/>
      <c r="BH63">
        <f t="shared" si="0"/>
        <v>167</v>
      </c>
      <c r="BI63">
        <f t="shared" si="0"/>
        <v>84.9</v>
      </c>
    </row>
    <row r="64" spans="2:61" x14ac:dyDescent="0.25">
      <c r="B64" s="128"/>
      <c r="C64" s="12">
        <v>5</v>
      </c>
      <c r="D64" s="13">
        <v>227</v>
      </c>
      <c r="E64" s="13">
        <v>23</v>
      </c>
      <c r="F64" s="14">
        <v>16.190000000000001</v>
      </c>
      <c r="G64" s="13">
        <v>62</v>
      </c>
      <c r="H64" s="14">
        <v>43.67</v>
      </c>
      <c r="I64" s="13"/>
      <c r="J64" s="14"/>
      <c r="K64" s="13">
        <v>40</v>
      </c>
      <c r="L64" s="14">
        <v>28.2</v>
      </c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>
        <v>13</v>
      </c>
      <c r="AB64" s="14">
        <v>9.15</v>
      </c>
      <c r="AC64" s="13"/>
      <c r="AD64" s="13"/>
      <c r="AE64" s="13"/>
      <c r="AF64" s="13"/>
      <c r="AG64" s="13"/>
      <c r="AH64" s="13"/>
      <c r="AI64" s="13">
        <v>2</v>
      </c>
      <c r="AJ64" s="13">
        <v>1.41</v>
      </c>
      <c r="AK64" s="13">
        <v>2</v>
      </c>
      <c r="AL64" s="13">
        <v>1.4</v>
      </c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5"/>
      <c r="BE64" s="13"/>
      <c r="BF64" s="16"/>
      <c r="BG64" s="11"/>
      <c r="BH64">
        <f t="shared" si="0"/>
        <v>142</v>
      </c>
      <c r="BI64">
        <f t="shared" si="0"/>
        <v>100.02000000000001</v>
      </c>
    </row>
    <row r="65" spans="2:61" x14ac:dyDescent="0.25">
      <c r="B65" s="128"/>
      <c r="C65" s="12">
        <v>6</v>
      </c>
      <c r="D65" s="13">
        <v>791</v>
      </c>
      <c r="E65" s="13">
        <v>171</v>
      </c>
      <c r="F65" s="14">
        <v>37</v>
      </c>
      <c r="G65" s="13">
        <v>279</v>
      </c>
      <c r="H65" s="14">
        <v>60.4</v>
      </c>
      <c r="I65" s="78">
        <v>3</v>
      </c>
      <c r="J65" s="14">
        <v>0.7</v>
      </c>
      <c r="K65" s="13"/>
      <c r="L65" s="14"/>
      <c r="M65" s="13"/>
      <c r="N65" s="13"/>
      <c r="O65" s="13"/>
      <c r="P65" s="13"/>
      <c r="Q65" s="13">
        <v>1</v>
      </c>
      <c r="R65" s="13">
        <v>0.2</v>
      </c>
      <c r="S65" s="13"/>
      <c r="T65" s="13"/>
      <c r="U65" s="13"/>
      <c r="V65" s="13"/>
      <c r="W65" s="13"/>
      <c r="X65" s="13"/>
      <c r="Y65" s="13"/>
      <c r="Z65" s="13"/>
      <c r="AA65" s="13">
        <v>130</v>
      </c>
      <c r="AB65" s="14">
        <v>16.399999999999999</v>
      </c>
      <c r="AC65" s="13"/>
      <c r="AD65" s="13"/>
      <c r="AE65" s="13"/>
      <c r="AF65" s="13"/>
      <c r="AG65" s="13"/>
      <c r="AH65" s="13"/>
      <c r="AI65" s="13">
        <v>9</v>
      </c>
      <c r="AJ65" s="13">
        <v>1.9</v>
      </c>
      <c r="AK65" s="13">
        <v>198</v>
      </c>
      <c r="AL65" s="13">
        <v>12.39</v>
      </c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5"/>
      <c r="BE65" s="13"/>
      <c r="BF65" s="16"/>
      <c r="BG65" s="11"/>
      <c r="BH65">
        <f t="shared" si="0"/>
        <v>791</v>
      </c>
      <c r="BI65">
        <f t="shared" si="0"/>
        <v>128.99</v>
      </c>
    </row>
    <row r="66" spans="2:61" x14ac:dyDescent="0.25">
      <c r="B66" s="128"/>
      <c r="C66" s="12">
        <v>7</v>
      </c>
      <c r="D66" s="13">
        <v>2139</v>
      </c>
      <c r="E66" s="13">
        <v>736</v>
      </c>
      <c r="F66" s="14">
        <v>35</v>
      </c>
      <c r="G66" s="13">
        <v>690</v>
      </c>
      <c r="H66" s="14">
        <v>33</v>
      </c>
      <c r="I66" s="13"/>
      <c r="J66" s="14"/>
      <c r="K66" s="13">
        <v>196</v>
      </c>
      <c r="L66" s="14">
        <v>9.4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>
        <v>197</v>
      </c>
      <c r="AB66" s="14">
        <v>9</v>
      </c>
      <c r="AC66" s="13"/>
      <c r="AD66" s="13"/>
      <c r="AE66" s="13"/>
      <c r="AF66" s="13"/>
      <c r="AG66" s="13"/>
      <c r="AH66" s="13"/>
      <c r="AI66" s="13">
        <v>135</v>
      </c>
      <c r="AJ66" s="13">
        <v>6.5</v>
      </c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5"/>
      <c r="BE66" s="13"/>
      <c r="BF66" s="16"/>
      <c r="BG66" s="11"/>
      <c r="BH66">
        <f t="shared" si="0"/>
        <v>1954</v>
      </c>
      <c r="BI66">
        <f t="shared" si="0"/>
        <v>92.9</v>
      </c>
    </row>
    <row r="67" spans="2:61" x14ac:dyDescent="0.25">
      <c r="B67" s="128"/>
      <c r="C67" s="12">
        <v>8</v>
      </c>
      <c r="D67" s="13">
        <v>3</v>
      </c>
      <c r="E67" s="13">
        <v>3</v>
      </c>
      <c r="F67" s="14">
        <v>100</v>
      </c>
      <c r="G67" s="13"/>
      <c r="H67" s="14"/>
      <c r="I67" s="13"/>
      <c r="J67" s="14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4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5"/>
      <c r="BE67" s="13"/>
      <c r="BF67" s="16"/>
      <c r="BG67" s="11"/>
      <c r="BH67">
        <f t="shared" si="0"/>
        <v>3</v>
      </c>
      <c r="BI67">
        <f t="shared" si="0"/>
        <v>100</v>
      </c>
    </row>
    <row r="68" spans="2:61" x14ac:dyDescent="0.25">
      <c r="B68" s="128"/>
      <c r="C68" s="12">
        <v>9</v>
      </c>
      <c r="D68" s="13">
        <v>236</v>
      </c>
      <c r="E68" s="13">
        <v>175</v>
      </c>
      <c r="F68" s="14">
        <v>44</v>
      </c>
      <c r="G68" s="13">
        <v>44</v>
      </c>
      <c r="H68" s="14">
        <v>19</v>
      </c>
      <c r="I68" s="13"/>
      <c r="J68" s="14"/>
      <c r="K68" s="13"/>
      <c r="L68" s="1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>
        <v>17</v>
      </c>
      <c r="AB68" s="14">
        <v>4</v>
      </c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5"/>
      <c r="BE68" s="13"/>
      <c r="BF68" s="16"/>
      <c r="BG68" s="11"/>
      <c r="BH68">
        <f t="shared" ref="BH68:BI90" si="10">+E68+G68+I68+K68+M68+O68+Q68+S68+U68+W68+Y68+AA68+AC68+AE68+AG68+AI68+AK68+AM68+AO68+AQ68+AS68+AU68+AW68+AY68+BA68+BC68+BE68</f>
        <v>236</v>
      </c>
      <c r="BI68">
        <f t="shared" si="10"/>
        <v>67</v>
      </c>
    </row>
    <row r="69" spans="2:61" ht="15.75" thickBot="1" x14ac:dyDescent="0.3">
      <c r="B69" s="128"/>
      <c r="C69" s="17">
        <v>10</v>
      </c>
      <c r="D69" s="18">
        <v>140</v>
      </c>
      <c r="E69" s="18">
        <v>25</v>
      </c>
      <c r="F69" s="19">
        <v>17.899999999999999</v>
      </c>
      <c r="G69" s="18">
        <v>50</v>
      </c>
      <c r="H69" s="19">
        <v>35.700000000000003</v>
      </c>
      <c r="I69" s="18">
        <v>3</v>
      </c>
      <c r="J69" s="19">
        <v>2.1</v>
      </c>
      <c r="K69" s="18">
        <v>27</v>
      </c>
      <c r="L69" s="19">
        <v>19.3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v>11</v>
      </c>
      <c r="AB69" s="19">
        <v>7.9</v>
      </c>
      <c r="AC69" s="18"/>
      <c r="AD69" s="18"/>
      <c r="AE69" s="18">
        <v>14</v>
      </c>
      <c r="AF69" s="18">
        <v>10</v>
      </c>
      <c r="AG69" s="18"/>
      <c r="AH69" s="18"/>
      <c r="AI69" s="18">
        <v>6</v>
      </c>
      <c r="AJ69" s="18">
        <v>4.3</v>
      </c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>
        <v>4</v>
      </c>
      <c r="BB69" s="18">
        <v>2.9</v>
      </c>
      <c r="BC69" s="18"/>
      <c r="BD69" s="21"/>
      <c r="BE69" s="18"/>
      <c r="BF69" s="22"/>
      <c r="BG69" s="11"/>
      <c r="BH69">
        <f t="shared" si="10"/>
        <v>140</v>
      </c>
      <c r="BI69">
        <f t="shared" si="10"/>
        <v>100.10000000000001</v>
      </c>
    </row>
    <row r="70" spans="2:61" ht="15.75" thickBot="1" x14ac:dyDescent="0.3">
      <c r="B70" s="23" t="s">
        <v>52</v>
      </c>
      <c r="C70" s="58">
        <v>10</v>
      </c>
      <c r="D70" s="59">
        <f>SUM(D60:D69)</f>
        <v>6206</v>
      </c>
      <c r="E70" s="59">
        <f t="shared" ref="E70:BF70" si="11">SUM(E60:E69)</f>
        <v>1236</v>
      </c>
      <c r="F70" s="31">
        <f>+E70*A16/BH70</f>
        <v>31.212121212121211</v>
      </c>
      <c r="G70" s="59">
        <f t="shared" si="11"/>
        <v>1292</v>
      </c>
      <c r="H70" s="31">
        <f>+G70*A16/BH70</f>
        <v>32.626262626262623</v>
      </c>
      <c r="I70" s="59">
        <f t="shared" si="11"/>
        <v>6</v>
      </c>
      <c r="J70" s="31">
        <f>+I70*A16/BH70</f>
        <v>0.15151515151515152</v>
      </c>
      <c r="K70" s="59">
        <f t="shared" si="11"/>
        <v>375</v>
      </c>
      <c r="L70" s="31">
        <f>+K70*A16/BH70</f>
        <v>9.4696969696969688</v>
      </c>
      <c r="M70" s="59">
        <f t="shared" si="11"/>
        <v>0</v>
      </c>
      <c r="N70" s="59">
        <f>+M70*A16/BH70</f>
        <v>0</v>
      </c>
      <c r="O70" s="59">
        <f t="shared" si="11"/>
        <v>0</v>
      </c>
      <c r="P70" s="59">
        <f>+O70*A16/BH70</f>
        <v>0</v>
      </c>
      <c r="Q70" s="59">
        <f t="shared" si="11"/>
        <v>1</v>
      </c>
      <c r="R70" s="59">
        <f>+Q70*A16/BH70</f>
        <v>2.5252525252525252E-2</v>
      </c>
      <c r="S70" s="59">
        <f t="shared" si="11"/>
        <v>0</v>
      </c>
      <c r="T70" s="59">
        <f t="shared" si="11"/>
        <v>0</v>
      </c>
      <c r="U70" s="59">
        <f t="shared" si="11"/>
        <v>0</v>
      </c>
      <c r="V70" s="59">
        <f t="shared" si="11"/>
        <v>0</v>
      </c>
      <c r="W70" s="59">
        <f t="shared" si="11"/>
        <v>0</v>
      </c>
      <c r="X70" s="59">
        <f t="shared" si="11"/>
        <v>0</v>
      </c>
      <c r="Y70" s="59">
        <f t="shared" si="11"/>
        <v>0</v>
      </c>
      <c r="Z70" s="59">
        <f t="shared" si="11"/>
        <v>0</v>
      </c>
      <c r="AA70" s="59">
        <f t="shared" si="11"/>
        <v>634</v>
      </c>
      <c r="AB70" s="31">
        <f>+AA70*A16/BH70</f>
        <v>16.01010101010101</v>
      </c>
      <c r="AC70" s="59">
        <f t="shared" si="11"/>
        <v>0</v>
      </c>
      <c r="AD70" s="59">
        <f t="shared" si="11"/>
        <v>0</v>
      </c>
      <c r="AE70" s="59">
        <f t="shared" si="11"/>
        <v>14</v>
      </c>
      <c r="AF70" s="59">
        <f>+AE70*A16/BH70</f>
        <v>0.35353535353535354</v>
      </c>
      <c r="AG70" s="59">
        <f t="shared" si="11"/>
        <v>0</v>
      </c>
      <c r="AH70" s="59">
        <f t="shared" si="11"/>
        <v>0</v>
      </c>
      <c r="AI70" s="59">
        <f t="shared" si="11"/>
        <v>172</v>
      </c>
      <c r="AJ70" s="59">
        <f>+AI70*A16/BH70</f>
        <v>4.3434343434343434</v>
      </c>
      <c r="AK70" s="59">
        <f t="shared" si="11"/>
        <v>200</v>
      </c>
      <c r="AL70" s="59">
        <f>+AK70*A16/BH70</f>
        <v>5.0505050505050502</v>
      </c>
      <c r="AM70" s="59">
        <f t="shared" si="11"/>
        <v>0</v>
      </c>
      <c r="AN70" s="59">
        <f t="shared" si="11"/>
        <v>0</v>
      </c>
      <c r="AO70" s="59">
        <f t="shared" si="11"/>
        <v>0</v>
      </c>
      <c r="AP70" s="59">
        <f t="shared" si="11"/>
        <v>0</v>
      </c>
      <c r="AQ70" s="59">
        <f t="shared" si="11"/>
        <v>0</v>
      </c>
      <c r="AR70" s="59">
        <f t="shared" si="11"/>
        <v>0</v>
      </c>
      <c r="AS70" s="59">
        <f t="shared" si="11"/>
        <v>0</v>
      </c>
      <c r="AT70" s="59">
        <f t="shared" si="11"/>
        <v>0</v>
      </c>
      <c r="AU70" s="59">
        <f t="shared" si="11"/>
        <v>0</v>
      </c>
      <c r="AV70" s="59">
        <f t="shared" si="11"/>
        <v>0</v>
      </c>
      <c r="AW70" s="59">
        <f t="shared" si="11"/>
        <v>0</v>
      </c>
      <c r="AX70" s="59">
        <f t="shared" si="11"/>
        <v>0</v>
      </c>
      <c r="AY70" s="59">
        <f t="shared" si="11"/>
        <v>0</v>
      </c>
      <c r="AZ70" s="59">
        <f t="shared" si="11"/>
        <v>0</v>
      </c>
      <c r="BA70" s="59">
        <f t="shared" si="11"/>
        <v>30</v>
      </c>
      <c r="BB70" s="59">
        <f>+BA70*A16/BH70</f>
        <v>0.75757575757575757</v>
      </c>
      <c r="BC70" s="59">
        <f t="shared" si="11"/>
        <v>0</v>
      </c>
      <c r="BD70" s="59">
        <f t="shared" si="11"/>
        <v>0</v>
      </c>
      <c r="BE70" s="59">
        <f t="shared" si="11"/>
        <v>0</v>
      </c>
      <c r="BF70" s="59">
        <f t="shared" si="11"/>
        <v>0</v>
      </c>
      <c r="BG70" s="62"/>
      <c r="BH70">
        <f t="shared" si="10"/>
        <v>3960</v>
      </c>
      <c r="BI70">
        <f t="shared" si="10"/>
        <v>99.999999999999986</v>
      </c>
    </row>
    <row r="71" spans="2:61" x14ac:dyDescent="0.25">
      <c r="B71" s="131" t="s">
        <v>53</v>
      </c>
      <c r="C71" s="6">
        <v>3</v>
      </c>
      <c r="D71" s="7">
        <v>380</v>
      </c>
      <c r="E71" s="7">
        <v>0</v>
      </c>
      <c r="F71" s="8">
        <v>0</v>
      </c>
      <c r="G71" s="7">
        <v>0</v>
      </c>
      <c r="H71" s="8">
        <v>0</v>
      </c>
      <c r="I71" s="7">
        <v>0</v>
      </c>
      <c r="J71" s="8">
        <v>0</v>
      </c>
      <c r="K71" s="7">
        <v>0</v>
      </c>
      <c r="L71" s="8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6</v>
      </c>
      <c r="AB71" s="8">
        <v>1.58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11"/>
      <c r="BH71">
        <f t="shared" si="10"/>
        <v>6</v>
      </c>
      <c r="BI71">
        <f t="shared" si="10"/>
        <v>1.58</v>
      </c>
    </row>
    <row r="72" spans="2:61" x14ac:dyDescent="0.25">
      <c r="B72" s="131"/>
      <c r="C72" s="35">
        <v>2</v>
      </c>
      <c r="D72" s="36">
        <v>104</v>
      </c>
      <c r="E72" s="7">
        <v>35</v>
      </c>
      <c r="F72" s="8">
        <v>33.700000000000003</v>
      </c>
      <c r="G72" s="7">
        <v>4</v>
      </c>
      <c r="H72" s="8">
        <v>3.8</v>
      </c>
      <c r="I72" s="7">
        <v>6</v>
      </c>
      <c r="J72" s="8">
        <v>5.8</v>
      </c>
      <c r="K72" s="7"/>
      <c r="L72" s="8"/>
      <c r="M72" s="7"/>
      <c r="N72" s="7"/>
      <c r="O72" s="7"/>
      <c r="P72" s="7"/>
      <c r="Q72" s="7">
        <v>32</v>
      </c>
      <c r="R72" s="7">
        <v>30.8</v>
      </c>
      <c r="S72" s="7"/>
      <c r="T72" s="7"/>
      <c r="U72" s="36"/>
      <c r="V72" s="36"/>
      <c r="W72" s="7"/>
      <c r="X72" s="7"/>
      <c r="Y72" s="7"/>
      <c r="Z72" s="7"/>
      <c r="AA72" s="36">
        <v>2</v>
      </c>
      <c r="AB72" s="37">
        <v>1.92</v>
      </c>
      <c r="AC72" s="7"/>
      <c r="AD72" s="7"/>
      <c r="AE72" s="7">
        <v>21</v>
      </c>
      <c r="AF72" s="7">
        <v>20.6</v>
      </c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>
        <v>4</v>
      </c>
      <c r="AT72" s="7">
        <v>3.8</v>
      </c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11"/>
    </row>
    <row r="73" spans="2:61" ht="15.75" thickBot="1" x14ac:dyDescent="0.3">
      <c r="B73" s="131"/>
      <c r="C73" s="17">
        <v>1</v>
      </c>
      <c r="D73" s="18">
        <v>28</v>
      </c>
      <c r="E73" s="7">
        <v>0</v>
      </c>
      <c r="F73" s="8">
        <v>0</v>
      </c>
      <c r="G73" s="7">
        <v>0</v>
      </c>
      <c r="H73" s="8">
        <v>0</v>
      </c>
      <c r="I73" s="7">
        <v>0</v>
      </c>
      <c r="J73" s="8">
        <v>0</v>
      </c>
      <c r="K73" s="7">
        <v>0</v>
      </c>
      <c r="L73" s="8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18">
        <v>27</v>
      </c>
      <c r="V73" s="18">
        <v>96.5</v>
      </c>
      <c r="W73" s="7">
        <v>0</v>
      </c>
      <c r="X73" s="7">
        <v>0</v>
      </c>
      <c r="Y73" s="7">
        <v>0</v>
      </c>
      <c r="Z73" s="7">
        <v>0</v>
      </c>
      <c r="AA73" s="18">
        <v>1</v>
      </c>
      <c r="AB73" s="19">
        <v>3.5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11"/>
      <c r="BH73">
        <f t="shared" si="10"/>
        <v>28</v>
      </c>
      <c r="BI73">
        <f t="shared" si="10"/>
        <v>100</v>
      </c>
    </row>
    <row r="74" spans="2:61" ht="15.75" thickBot="1" x14ac:dyDescent="0.3">
      <c r="B74" s="23" t="s">
        <v>54</v>
      </c>
      <c r="C74" s="58"/>
      <c r="D74" s="59">
        <f>SUM(D71:D73)</f>
        <v>512</v>
      </c>
      <c r="E74" s="59">
        <f>SUM(E71:E73)</f>
        <v>35</v>
      </c>
      <c r="F74" s="31">
        <f t="shared" ref="F74:BF74" si="12">SUM(F71:F73)</f>
        <v>33.700000000000003</v>
      </c>
      <c r="G74" s="59">
        <f t="shared" si="12"/>
        <v>4</v>
      </c>
      <c r="H74" s="31">
        <f t="shared" si="12"/>
        <v>3.8</v>
      </c>
      <c r="I74" s="59">
        <f t="shared" si="12"/>
        <v>6</v>
      </c>
      <c r="J74" s="31">
        <f t="shared" si="12"/>
        <v>5.8</v>
      </c>
      <c r="K74" s="59">
        <f t="shared" si="12"/>
        <v>0</v>
      </c>
      <c r="L74" s="31">
        <f t="shared" si="12"/>
        <v>0</v>
      </c>
      <c r="M74" s="59">
        <f t="shared" si="12"/>
        <v>0</v>
      </c>
      <c r="N74" s="59">
        <f t="shared" si="12"/>
        <v>0</v>
      </c>
      <c r="O74" s="59">
        <f t="shared" si="12"/>
        <v>0</v>
      </c>
      <c r="P74" s="59">
        <f t="shared" si="12"/>
        <v>0</v>
      </c>
      <c r="Q74" s="59">
        <f t="shared" si="12"/>
        <v>32</v>
      </c>
      <c r="R74" s="59">
        <f t="shared" si="12"/>
        <v>30.8</v>
      </c>
      <c r="S74" s="59">
        <f t="shared" si="12"/>
        <v>0</v>
      </c>
      <c r="T74" s="59">
        <f t="shared" si="12"/>
        <v>0</v>
      </c>
      <c r="U74" s="59">
        <f t="shared" si="12"/>
        <v>27</v>
      </c>
      <c r="V74" s="59">
        <f>+U74*A16/BH74</f>
        <v>19.565217391304348</v>
      </c>
      <c r="W74" s="59">
        <f t="shared" si="12"/>
        <v>0</v>
      </c>
      <c r="X74" s="59">
        <f t="shared" si="12"/>
        <v>0</v>
      </c>
      <c r="Y74" s="59">
        <f t="shared" si="12"/>
        <v>0</v>
      </c>
      <c r="Z74" s="59">
        <f t="shared" si="12"/>
        <v>0</v>
      </c>
      <c r="AA74" s="59">
        <f t="shared" si="12"/>
        <v>9</v>
      </c>
      <c r="AB74" s="31">
        <f>+AA74*A16/BH74</f>
        <v>6.5217391304347823</v>
      </c>
      <c r="AC74" s="59">
        <f t="shared" si="12"/>
        <v>0</v>
      </c>
      <c r="AD74" s="59">
        <f t="shared" si="12"/>
        <v>0</v>
      </c>
      <c r="AE74" s="59">
        <f t="shared" si="12"/>
        <v>21</v>
      </c>
      <c r="AF74" s="59">
        <f t="shared" si="12"/>
        <v>20.6</v>
      </c>
      <c r="AG74" s="59">
        <f t="shared" si="12"/>
        <v>0</v>
      </c>
      <c r="AH74" s="59">
        <f t="shared" si="12"/>
        <v>0</v>
      </c>
      <c r="AI74" s="59">
        <f t="shared" si="12"/>
        <v>0</v>
      </c>
      <c r="AJ74" s="59">
        <f t="shared" si="12"/>
        <v>0</v>
      </c>
      <c r="AK74" s="59">
        <f t="shared" si="12"/>
        <v>0</v>
      </c>
      <c r="AL74" s="59">
        <f t="shared" si="12"/>
        <v>0</v>
      </c>
      <c r="AM74" s="59">
        <f t="shared" si="12"/>
        <v>0</v>
      </c>
      <c r="AN74" s="59">
        <f t="shared" si="12"/>
        <v>0</v>
      </c>
      <c r="AO74" s="59">
        <f t="shared" si="12"/>
        <v>0</v>
      </c>
      <c r="AP74" s="59">
        <f t="shared" si="12"/>
        <v>0</v>
      </c>
      <c r="AQ74" s="59">
        <f t="shared" si="12"/>
        <v>0</v>
      </c>
      <c r="AR74" s="59">
        <f t="shared" si="12"/>
        <v>0</v>
      </c>
      <c r="AS74" s="59">
        <f t="shared" si="12"/>
        <v>4</v>
      </c>
      <c r="AT74" s="59">
        <f t="shared" si="12"/>
        <v>3.8</v>
      </c>
      <c r="AU74" s="59">
        <f t="shared" si="12"/>
        <v>0</v>
      </c>
      <c r="AV74" s="59">
        <f t="shared" si="12"/>
        <v>0</v>
      </c>
      <c r="AW74" s="59">
        <f t="shared" si="12"/>
        <v>0</v>
      </c>
      <c r="AX74" s="59">
        <f t="shared" si="12"/>
        <v>0</v>
      </c>
      <c r="AY74" s="59">
        <f t="shared" si="12"/>
        <v>0</v>
      </c>
      <c r="AZ74" s="59">
        <f t="shared" si="12"/>
        <v>0</v>
      </c>
      <c r="BA74" s="59">
        <f t="shared" si="12"/>
        <v>0</v>
      </c>
      <c r="BB74" s="59">
        <f t="shared" si="12"/>
        <v>0</v>
      </c>
      <c r="BC74" s="59">
        <f t="shared" si="12"/>
        <v>0</v>
      </c>
      <c r="BD74" s="59">
        <f t="shared" si="12"/>
        <v>0</v>
      </c>
      <c r="BE74" s="59">
        <f t="shared" si="12"/>
        <v>0</v>
      </c>
      <c r="BF74" s="59">
        <f t="shared" si="12"/>
        <v>0</v>
      </c>
      <c r="BG74" s="62"/>
      <c r="BH74">
        <f t="shared" si="10"/>
        <v>138</v>
      </c>
      <c r="BI74">
        <f>+BF74+BD74+BB74+AZ74+AX74+AV74+AT74+AR74+AP74+AN74+AL74+AJ74+AH74+AF74+AD74+AB74+Z74+X74+T74+R74+P74+N74+L74+J74+H74+F74</f>
        <v>105.02173913043478</v>
      </c>
    </row>
    <row r="75" spans="2:61" x14ac:dyDescent="0.25">
      <c r="B75" s="131" t="s">
        <v>55</v>
      </c>
      <c r="C75" s="6"/>
      <c r="D75" s="7"/>
      <c r="E75" s="7">
        <v>0</v>
      </c>
      <c r="F75" s="8">
        <v>0</v>
      </c>
      <c r="G75" s="7">
        <v>0</v>
      </c>
      <c r="H75" s="8">
        <v>0</v>
      </c>
      <c r="I75" s="7">
        <v>0</v>
      </c>
      <c r="J75" s="8">
        <v>0</v>
      </c>
      <c r="K75" s="7">
        <v>0</v>
      </c>
      <c r="L75" s="8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8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11"/>
      <c r="BH75">
        <f t="shared" si="10"/>
        <v>0</v>
      </c>
      <c r="BI75">
        <f>SUM(BI3:BI17)</f>
        <v>1406.13</v>
      </c>
    </row>
    <row r="76" spans="2:61" ht="15.75" thickBot="1" x14ac:dyDescent="0.3">
      <c r="B76" s="131"/>
      <c r="C76" s="17">
        <v>1</v>
      </c>
      <c r="D76" s="18">
        <v>100</v>
      </c>
      <c r="E76" s="18">
        <v>26</v>
      </c>
      <c r="F76" s="19">
        <v>26.3</v>
      </c>
      <c r="G76" s="18">
        <v>40</v>
      </c>
      <c r="H76" s="19">
        <v>40</v>
      </c>
      <c r="I76" s="18">
        <v>2</v>
      </c>
      <c r="J76" s="19">
        <v>2</v>
      </c>
      <c r="K76" s="18">
        <v>22</v>
      </c>
      <c r="L76" s="19">
        <v>22.2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8">
        <v>0</v>
      </c>
      <c r="AC76" s="7">
        <v>0</v>
      </c>
      <c r="AD76" s="7">
        <v>0</v>
      </c>
      <c r="AE76" s="18">
        <v>9</v>
      </c>
      <c r="AF76" s="18">
        <v>9.1</v>
      </c>
      <c r="AG76" s="7">
        <v>0</v>
      </c>
      <c r="AH76" s="7">
        <v>0</v>
      </c>
      <c r="AI76" s="18">
        <v>1</v>
      </c>
      <c r="AJ76" s="18">
        <v>1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11"/>
      <c r="BH76">
        <f t="shared" si="10"/>
        <v>100</v>
      </c>
      <c r="BI76">
        <f t="shared" si="10"/>
        <v>100.6</v>
      </c>
    </row>
    <row r="77" spans="2:61" ht="15.75" thickBot="1" x14ac:dyDescent="0.3">
      <c r="B77" s="23" t="s">
        <v>56</v>
      </c>
      <c r="C77" s="58">
        <v>1</v>
      </c>
      <c r="D77" s="59">
        <v>100</v>
      </c>
      <c r="E77" s="59">
        <v>26</v>
      </c>
      <c r="F77" s="31">
        <f>+E77*A16/BH77</f>
        <v>26</v>
      </c>
      <c r="G77" s="59">
        <v>40</v>
      </c>
      <c r="H77" s="31">
        <f>+G77*A16/BH77</f>
        <v>40</v>
      </c>
      <c r="I77" s="59">
        <v>2</v>
      </c>
      <c r="J77" s="31">
        <v>2</v>
      </c>
      <c r="K77" s="59">
        <v>22</v>
      </c>
      <c r="L77" s="31">
        <f>+K77*A16/BH77</f>
        <v>22</v>
      </c>
      <c r="M77" s="59">
        <f>SUM(M75:M76)</f>
        <v>0</v>
      </c>
      <c r="N77" s="59">
        <f t="shared" ref="N77:AB77" si="13">SUM(N75:N76)</f>
        <v>0</v>
      </c>
      <c r="O77" s="59">
        <f t="shared" si="13"/>
        <v>0</v>
      </c>
      <c r="P77" s="59">
        <f t="shared" si="13"/>
        <v>0</v>
      </c>
      <c r="Q77" s="59">
        <f t="shared" si="13"/>
        <v>0</v>
      </c>
      <c r="R77" s="59">
        <f t="shared" si="13"/>
        <v>0</v>
      </c>
      <c r="S77" s="59">
        <f t="shared" si="13"/>
        <v>0</v>
      </c>
      <c r="T77" s="59">
        <f t="shared" si="13"/>
        <v>0</v>
      </c>
      <c r="U77" s="59">
        <f t="shared" si="13"/>
        <v>0</v>
      </c>
      <c r="V77" s="59">
        <f t="shared" si="13"/>
        <v>0</v>
      </c>
      <c r="W77" s="59">
        <f t="shared" si="13"/>
        <v>0</v>
      </c>
      <c r="X77" s="59">
        <f t="shared" si="13"/>
        <v>0</v>
      </c>
      <c r="Y77" s="59">
        <f t="shared" si="13"/>
        <v>0</v>
      </c>
      <c r="Z77" s="59">
        <f t="shared" si="13"/>
        <v>0</v>
      </c>
      <c r="AA77" s="59">
        <f t="shared" si="13"/>
        <v>0</v>
      </c>
      <c r="AB77" s="31">
        <f t="shared" si="13"/>
        <v>0</v>
      </c>
      <c r="AC77" s="59">
        <f>SUM(AC75:AC76)</f>
        <v>0</v>
      </c>
      <c r="AD77" s="59">
        <f t="shared" ref="AD77:AN77" si="14">SUM(AD75:AD76)</f>
        <v>0</v>
      </c>
      <c r="AE77" s="59">
        <f t="shared" si="14"/>
        <v>9</v>
      </c>
      <c r="AF77" s="59">
        <f>+AE77*A16/BH77</f>
        <v>9</v>
      </c>
      <c r="AG77" s="59">
        <f t="shared" si="14"/>
        <v>0</v>
      </c>
      <c r="AH77" s="59">
        <f t="shared" si="14"/>
        <v>0</v>
      </c>
      <c r="AI77" s="59">
        <f t="shared" si="14"/>
        <v>1</v>
      </c>
      <c r="AJ77" s="59">
        <f t="shared" si="14"/>
        <v>1</v>
      </c>
      <c r="AK77" s="59">
        <f t="shared" si="14"/>
        <v>0</v>
      </c>
      <c r="AL77" s="59">
        <f t="shared" si="14"/>
        <v>0</v>
      </c>
      <c r="AM77" s="59">
        <f t="shared" si="14"/>
        <v>0</v>
      </c>
      <c r="AN77" s="59">
        <f t="shared" si="14"/>
        <v>0</v>
      </c>
      <c r="AO77" s="59">
        <f t="shared" ref="AO77:BF77" si="15">SUM(AO75:AO76)</f>
        <v>0</v>
      </c>
      <c r="AP77" s="59">
        <f t="shared" si="15"/>
        <v>0</v>
      </c>
      <c r="AQ77" s="59">
        <f t="shared" si="15"/>
        <v>0</v>
      </c>
      <c r="AR77" s="59">
        <f t="shared" si="15"/>
        <v>0</v>
      </c>
      <c r="AS77" s="59">
        <f t="shared" si="15"/>
        <v>0</v>
      </c>
      <c r="AT77" s="59">
        <f t="shared" si="15"/>
        <v>0</v>
      </c>
      <c r="AU77" s="59">
        <f t="shared" si="15"/>
        <v>0</v>
      </c>
      <c r="AV77" s="59">
        <f t="shared" si="15"/>
        <v>0</v>
      </c>
      <c r="AW77" s="59">
        <f t="shared" si="15"/>
        <v>0</v>
      </c>
      <c r="AX77" s="59">
        <f t="shared" si="15"/>
        <v>0</v>
      </c>
      <c r="AY77" s="59">
        <f t="shared" si="15"/>
        <v>0</v>
      </c>
      <c r="AZ77" s="59">
        <f t="shared" si="15"/>
        <v>0</v>
      </c>
      <c r="BA77" s="59">
        <f t="shared" si="15"/>
        <v>0</v>
      </c>
      <c r="BB77" s="59">
        <f t="shared" si="15"/>
        <v>0</v>
      </c>
      <c r="BC77" s="59">
        <f t="shared" si="15"/>
        <v>0</v>
      </c>
      <c r="BD77" s="59">
        <f t="shared" si="15"/>
        <v>0</v>
      </c>
      <c r="BE77" s="59">
        <f t="shared" si="15"/>
        <v>0</v>
      </c>
      <c r="BF77" s="59">
        <f t="shared" si="15"/>
        <v>0</v>
      </c>
      <c r="BG77" s="62"/>
      <c r="BH77">
        <f t="shared" si="10"/>
        <v>100</v>
      </c>
      <c r="BI77">
        <f>+BF77+BD77+BB77+AZ77+AX77+AV77+AT77+AR77+AP77+AN77+AL77+AJ77+AH77+AF77+AD77+AB77+Z77+X77+V77+T77+R77+P77+N77+L77+J77+H77+F77</f>
        <v>100</v>
      </c>
    </row>
    <row r="78" spans="2:61" x14ac:dyDescent="0.25">
      <c r="B78" s="132"/>
      <c r="C78" s="6">
        <v>1</v>
      </c>
      <c r="D78" s="7">
        <v>41</v>
      </c>
      <c r="E78" s="7">
        <v>15</v>
      </c>
      <c r="F78" s="8">
        <v>36.5</v>
      </c>
      <c r="G78" s="7">
        <v>5</v>
      </c>
      <c r="H78" s="8">
        <v>12.2</v>
      </c>
      <c r="I78" s="7"/>
      <c r="J78" s="8"/>
      <c r="K78" s="7">
        <v>17</v>
      </c>
      <c r="L78" s="8">
        <v>41.5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8"/>
      <c r="AC78" s="7"/>
      <c r="AD78" s="7"/>
      <c r="AE78" s="7"/>
      <c r="AF78" s="7"/>
      <c r="AG78" s="7"/>
      <c r="AH78" s="7"/>
      <c r="AI78" s="7"/>
      <c r="AJ78" s="7"/>
      <c r="AK78" s="7">
        <v>3</v>
      </c>
      <c r="AL78" s="7">
        <v>7.3</v>
      </c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9"/>
      <c r="BE78" s="7"/>
      <c r="BF78" s="10"/>
      <c r="BG78" s="11"/>
      <c r="BH78">
        <f t="shared" si="10"/>
        <v>40</v>
      </c>
      <c r="BI78">
        <f t="shared" si="10"/>
        <v>97.5</v>
      </c>
    </row>
    <row r="79" spans="2:61" x14ac:dyDescent="0.25">
      <c r="B79" s="132"/>
      <c r="C79" s="12">
        <v>2</v>
      </c>
      <c r="D79" s="13">
        <v>43</v>
      </c>
      <c r="E79" s="13">
        <v>17</v>
      </c>
      <c r="F79" s="14">
        <v>39.5</v>
      </c>
      <c r="G79" s="13">
        <v>3</v>
      </c>
      <c r="H79" s="14">
        <v>7</v>
      </c>
      <c r="I79" s="13"/>
      <c r="J79" s="14"/>
      <c r="K79" s="13">
        <v>14</v>
      </c>
      <c r="L79" s="14">
        <v>32.5</v>
      </c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4"/>
      <c r="AC79" s="13"/>
      <c r="AD79" s="13"/>
      <c r="AE79" s="13">
        <v>6</v>
      </c>
      <c r="AF79" s="13">
        <v>13.95</v>
      </c>
      <c r="AG79" s="13"/>
      <c r="AH79" s="13"/>
      <c r="AI79" s="13">
        <v>1</v>
      </c>
      <c r="AJ79" s="13">
        <v>2.2999999999999998</v>
      </c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5"/>
      <c r="BE79" s="13"/>
      <c r="BF79" s="16"/>
      <c r="BG79" s="11"/>
      <c r="BH79">
        <f t="shared" si="10"/>
        <v>41</v>
      </c>
      <c r="BI79">
        <f t="shared" si="10"/>
        <v>95.25</v>
      </c>
    </row>
    <row r="80" spans="2:61" x14ac:dyDescent="0.25">
      <c r="B80" s="132"/>
      <c r="C80" s="12">
        <v>3</v>
      </c>
      <c r="D80" s="13">
        <v>103</v>
      </c>
      <c r="E80" s="13">
        <v>35</v>
      </c>
      <c r="F80" s="14">
        <v>34</v>
      </c>
      <c r="G80" s="13">
        <v>17</v>
      </c>
      <c r="H80" s="14">
        <v>16.5</v>
      </c>
      <c r="I80" s="13">
        <v>2</v>
      </c>
      <c r="J80" s="14">
        <v>1.9</v>
      </c>
      <c r="K80" s="13">
        <v>34</v>
      </c>
      <c r="L80" s="14">
        <v>33</v>
      </c>
      <c r="M80" s="13"/>
      <c r="N80" s="13"/>
      <c r="O80" s="13">
        <v>1</v>
      </c>
      <c r="P80" s="13">
        <v>0.97</v>
      </c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>
        <v>2</v>
      </c>
      <c r="AB80" s="14">
        <v>1.9</v>
      </c>
      <c r="AC80" s="13"/>
      <c r="AD80" s="13"/>
      <c r="AE80" s="13">
        <v>7</v>
      </c>
      <c r="AF80" s="13">
        <v>6.8</v>
      </c>
      <c r="AG80" s="13"/>
      <c r="AH80" s="13"/>
      <c r="AI80" s="13">
        <v>3</v>
      </c>
      <c r="AJ80" s="13">
        <v>2.9</v>
      </c>
      <c r="AK80" s="13"/>
      <c r="AL80" s="13"/>
      <c r="AM80" s="13"/>
      <c r="AN80" s="13"/>
      <c r="AO80" s="13">
        <v>1</v>
      </c>
      <c r="AP80" s="13">
        <v>0.97</v>
      </c>
      <c r="AQ80" s="13">
        <v>1</v>
      </c>
      <c r="AR80" s="13">
        <v>0.97</v>
      </c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5"/>
      <c r="BE80" s="13"/>
      <c r="BF80" s="16"/>
      <c r="BG80" s="11"/>
      <c r="BH80">
        <f t="shared" si="10"/>
        <v>103</v>
      </c>
      <c r="BI80">
        <f t="shared" si="10"/>
        <v>99.910000000000011</v>
      </c>
    </row>
    <row r="81" spans="2:61" ht="15.75" thickBot="1" x14ac:dyDescent="0.3">
      <c r="B81" s="132"/>
      <c r="C81" s="17">
        <v>4</v>
      </c>
      <c r="D81" s="18">
        <v>458</v>
      </c>
      <c r="E81" s="18">
        <v>186</v>
      </c>
      <c r="F81" s="19">
        <v>40.61</v>
      </c>
      <c r="G81" s="18">
        <v>62</v>
      </c>
      <c r="H81" s="19">
        <v>13.54</v>
      </c>
      <c r="I81" s="18"/>
      <c r="J81" s="19"/>
      <c r="K81" s="18">
        <v>156</v>
      </c>
      <c r="L81" s="19">
        <v>34.96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>
        <v>2</v>
      </c>
      <c r="AB81" s="19">
        <v>0.44</v>
      </c>
      <c r="AC81" s="18"/>
      <c r="AD81" s="18"/>
      <c r="AE81" s="18"/>
      <c r="AF81" s="18"/>
      <c r="AG81" s="18"/>
      <c r="AH81" s="18"/>
      <c r="AI81" s="18">
        <v>18</v>
      </c>
      <c r="AJ81" s="18">
        <v>3.93</v>
      </c>
      <c r="AK81" s="18">
        <v>32</v>
      </c>
      <c r="AL81" s="18">
        <v>6.99</v>
      </c>
      <c r="AM81" s="18"/>
      <c r="AN81" s="18"/>
      <c r="AO81" s="18">
        <v>1</v>
      </c>
      <c r="AP81" s="18">
        <v>0.22</v>
      </c>
      <c r="AQ81" s="18"/>
      <c r="AR81" s="18"/>
      <c r="AS81" s="18">
        <v>1</v>
      </c>
      <c r="AT81" s="18">
        <v>0.22</v>
      </c>
      <c r="AU81" s="18"/>
      <c r="AV81" s="18"/>
      <c r="AW81" s="18"/>
      <c r="AX81" s="18"/>
      <c r="AY81" s="18"/>
      <c r="AZ81" s="18"/>
      <c r="BA81" s="18"/>
      <c r="BB81" s="18"/>
      <c r="BC81" s="18"/>
      <c r="BD81" s="21"/>
      <c r="BE81" s="18"/>
      <c r="BF81" s="22"/>
      <c r="BG81" s="11"/>
      <c r="BH81">
        <f t="shared" si="10"/>
        <v>458</v>
      </c>
      <c r="BI81">
        <f t="shared" si="10"/>
        <v>100.91</v>
      </c>
    </row>
    <row r="82" spans="2:61" ht="15.75" thickBot="1" x14ac:dyDescent="0.3">
      <c r="B82" s="23" t="s">
        <v>57</v>
      </c>
      <c r="C82" s="58">
        <v>4</v>
      </c>
      <c r="D82" s="59">
        <f>SUM(D78:D81)</f>
        <v>645</v>
      </c>
      <c r="E82" s="59">
        <f>SUM(E78:E81)</f>
        <v>253</v>
      </c>
      <c r="F82" s="31">
        <f>+E82*A16/BH82</f>
        <v>39.40809968847352</v>
      </c>
      <c r="G82" s="59">
        <f t="shared" ref="G82:BF82" si="16">SUM(G78:G81)</f>
        <v>87</v>
      </c>
      <c r="H82" s="31">
        <f>+G82*A16/BH82</f>
        <v>13.551401869158878</v>
      </c>
      <c r="I82" s="59">
        <f t="shared" si="16"/>
        <v>2</v>
      </c>
      <c r="J82" s="31">
        <f>+I82*A16/BH82</f>
        <v>0.3115264797507788</v>
      </c>
      <c r="K82" s="59">
        <f t="shared" si="16"/>
        <v>221</v>
      </c>
      <c r="L82" s="31">
        <f>+K82*A16/BH82</f>
        <v>34.423676012461058</v>
      </c>
      <c r="M82" s="59">
        <f t="shared" si="16"/>
        <v>0</v>
      </c>
      <c r="N82" s="59">
        <f t="shared" si="16"/>
        <v>0</v>
      </c>
      <c r="O82" s="59">
        <f t="shared" si="16"/>
        <v>1</v>
      </c>
      <c r="P82" s="59">
        <f>+O82*A16/BH82</f>
        <v>0.1557632398753894</v>
      </c>
      <c r="Q82" s="59">
        <f t="shared" si="16"/>
        <v>0</v>
      </c>
      <c r="R82" s="59">
        <f t="shared" si="16"/>
        <v>0</v>
      </c>
      <c r="S82" s="59">
        <f t="shared" si="16"/>
        <v>0</v>
      </c>
      <c r="T82" s="59">
        <f t="shared" si="16"/>
        <v>0</v>
      </c>
      <c r="U82" s="59">
        <f t="shared" si="16"/>
        <v>0</v>
      </c>
      <c r="V82" s="59">
        <f t="shared" si="16"/>
        <v>0</v>
      </c>
      <c r="W82" s="59">
        <f t="shared" si="16"/>
        <v>0</v>
      </c>
      <c r="X82" s="59">
        <f t="shared" si="16"/>
        <v>0</v>
      </c>
      <c r="Y82" s="59">
        <f t="shared" si="16"/>
        <v>0</v>
      </c>
      <c r="Z82" s="59">
        <f t="shared" si="16"/>
        <v>0</v>
      </c>
      <c r="AA82" s="59">
        <f t="shared" si="16"/>
        <v>4</v>
      </c>
      <c r="AB82" s="31">
        <f>+AA82*A16/BH82</f>
        <v>0.62305295950155759</v>
      </c>
      <c r="AC82" s="59">
        <f t="shared" si="16"/>
        <v>0</v>
      </c>
      <c r="AD82" s="59">
        <f t="shared" si="16"/>
        <v>0</v>
      </c>
      <c r="AE82" s="59">
        <f t="shared" si="16"/>
        <v>13</v>
      </c>
      <c r="AF82" s="59">
        <f>+AE82*A16/BH82</f>
        <v>2.0249221183800623</v>
      </c>
      <c r="AG82" s="59">
        <f t="shared" si="16"/>
        <v>0</v>
      </c>
      <c r="AH82" s="59">
        <f t="shared" si="16"/>
        <v>0</v>
      </c>
      <c r="AI82" s="59">
        <f t="shared" si="16"/>
        <v>22</v>
      </c>
      <c r="AJ82" s="59">
        <f>+AI82*A16/BH82</f>
        <v>3.4267912772585669</v>
      </c>
      <c r="AK82" s="59">
        <f t="shared" si="16"/>
        <v>35</v>
      </c>
      <c r="AL82" s="59">
        <f>+AK82*A16/BH82</f>
        <v>5.4517133956386292</v>
      </c>
      <c r="AM82" s="59">
        <f t="shared" si="16"/>
        <v>0</v>
      </c>
      <c r="AN82" s="59">
        <f t="shared" si="16"/>
        <v>0</v>
      </c>
      <c r="AO82" s="59">
        <f t="shared" si="16"/>
        <v>2</v>
      </c>
      <c r="AP82" s="59">
        <f>+AO82*C16/BH82</f>
        <v>4.6728971962616821E-2</v>
      </c>
      <c r="AQ82" s="59">
        <f t="shared" si="16"/>
        <v>1</v>
      </c>
      <c r="AR82" s="59">
        <f>+AQ82*C16/BH82</f>
        <v>2.336448598130841E-2</v>
      </c>
      <c r="AS82" s="59">
        <f t="shared" si="16"/>
        <v>1</v>
      </c>
      <c r="AT82" s="59">
        <f>+AS82*A16/BH82</f>
        <v>0.1557632398753894</v>
      </c>
      <c r="AU82" s="59">
        <f t="shared" si="16"/>
        <v>0</v>
      </c>
      <c r="AV82" s="59">
        <f t="shared" si="16"/>
        <v>0</v>
      </c>
      <c r="AW82" s="59">
        <f t="shared" si="16"/>
        <v>0</v>
      </c>
      <c r="AX82" s="59">
        <f t="shared" si="16"/>
        <v>0</v>
      </c>
      <c r="AY82" s="59">
        <f t="shared" si="16"/>
        <v>0</v>
      </c>
      <c r="AZ82" s="59">
        <f t="shared" si="16"/>
        <v>0</v>
      </c>
      <c r="BA82" s="59">
        <f t="shared" si="16"/>
        <v>0</v>
      </c>
      <c r="BB82" s="59">
        <f t="shared" si="16"/>
        <v>0</v>
      </c>
      <c r="BC82" s="59">
        <f t="shared" si="16"/>
        <v>0</v>
      </c>
      <c r="BD82" s="59">
        <f t="shared" si="16"/>
        <v>0</v>
      </c>
      <c r="BE82" s="59">
        <f t="shared" si="16"/>
        <v>0</v>
      </c>
      <c r="BF82" s="59">
        <f t="shared" si="16"/>
        <v>0</v>
      </c>
      <c r="BG82" s="62"/>
      <c r="BH82">
        <f t="shared" si="10"/>
        <v>642</v>
      </c>
      <c r="BI82" s="43">
        <f>+BF82+BD82+BB82+AZ82+AX82+AV82+AT82+AR82+AP82+AN82+AL82+AJ82+AH82+AF82+AD82+AB82+Z82+X82+V82+T82+R82+P82+N82+L82+J82+H82+F82</f>
        <v>99.60280373831776</v>
      </c>
    </row>
    <row r="83" spans="2:61" x14ac:dyDescent="0.25">
      <c r="B83" s="130" t="s">
        <v>58</v>
      </c>
      <c r="C83" s="79"/>
      <c r="D83" s="80"/>
      <c r="E83" s="80"/>
      <c r="F83" s="81"/>
      <c r="G83" s="80"/>
      <c r="H83" s="81"/>
      <c r="I83" s="80"/>
      <c r="J83" s="81"/>
      <c r="K83" s="80"/>
      <c r="L83" s="81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1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2"/>
      <c r="BE83" s="7"/>
      <c r="BF83" s="10"/>
      <c r="BG83" s="11"/>
      <c r="BH83">
        <f t="shared" si="10"/>
        <v>0</v>
      </c>
      <c r="BI83">
        <f t="shared" si="10"/>
        <v>0</v>
      </c>
    </row>
    <row r="84" spans="2:61" ht="15.75" thickBot="1" x14ac:dyDescent="0.3">
      <c r="B84" s="130"/>
      <c r="C84" s="63">
        <v>1</v>
      </c>
      <c r="D84" s="64">
        <v>220</v>
      </c>
      <c r="E84" s="64">
        <v>115</v>
      </c>
      <c r="F84" s="65">
        <v>52.3</v>
      </c>
      <c r="G84" s="64">
        <v>40</v>
      </c>
      <c r="H84" s="65">
        <v>18.2</v>
      </c>
      <c r="I84" s="64">
        <v>21</v>
      </c>
      <c r="J84" s="65">
        <v>9.5</v>
      </c>
      <c r="K84" s="64">
        <v>19</v>
      </c>
      <c r="L84" s="65">
        <v>8.6</v>
      </c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11">
        <v>1</v>
      </c>
      <c r="AB84" s="83">
        <v>0.5</v>
      </c>
      <c r="AC84" s="36"/>
      <c r="AD84" s="36"/>
      <c r="AE84" s="36"/>
      <c r="AF84" s="36"/>
      <c r="AG84" s="36"/>
      <c r="AH84" s="36"/>
      <c r="AI84" s="64">
        <v>2</v>
      </c>
      <c r="AJ84" s="64">
        <v>0.9</v>
      </c>
      <c r="AK84" s="11">
        <v>22</v>
      </c>
      <c r="AL84" s="11">
        <v>10</v>
      </c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8"/>
      <c r="BE84" s="18"/>
      <c r="BF84" s="22"/>
      <c r="BG84" s="11"/>
      <c r="BH84">
        <f t="shared" si="10"/>
        <v>220</v>
      </c>
      <c r="BI84">
        <f t="shared" si="10"/>
        <v>100</v>
      </c>
    </row>
    <row r="85" spans="2:61" ht="15.75" thickBot="1" x14ac:dyDescent="0.3">
      <c r="B85" s="23" t="s">
        <v>59</v>
      </c>
      <c r="C85" s="84"/>
      <c r="D85" s="85">
        <v>220</v>
      </c>
      <c r="E85" s="85">
        <f>SUM(E83:E84)</f>
        <v>115</v>
      </c>
      <c r="F85" s="86">
        <f>+E85*A16/BH85</f>
        <v>52.272727272727273</v>
      </c>
      <c r="G85" s="85">
        <f t="shared" ref="G85:BD85" si="17">SUM(G83:G84)</f>
        <v>40</v>
      </c>
      <c r="H85" s="86">
        <f>+G85*A16/BH85</f>
        <v>18.181818181818183</v>
      </c>
      <c r="I85" s="85">
        <f t="shared" si="17"/>
        <v>21</v>
      </c>
      <c r="J85" s="86">
        <f>+I85*A16/BH85</f>
        <v>9.545454545454545</v>
      </c>
      <c r="K85" s="85">
        <f t="shared" si="17"/>
        <v>19</v>
      </c>
      <c r="L85" s="86">
        <f>+K85*A16/BH85</f>
        <v>8.6363636363636367</v>
      </c>
      <c r="M85" s="85">
        <f t="shared" si="17"/>
        <v>0</v>
      </c>
      <c r="N85" s="85">
        <f t="shared" si="17"/>
        <v>0</v>
      </c>
      <c r="O85" s="85">
        <f t="shared" si="17"/>
        <v>0</v>
      </c>
      <c r="P85" s="85">
        <f t="shared" si="17"/>
        <v>0</v>
      </c>
      <c r="Q85" s="85">
        <f t="shared" si="17"/>
        <v>0</v>
      </c>
      <c r="R85" s="85">
        <f t="shared" si="17"/>
        <v>0</v>
      </c>
      <c r="S85" s="85">
        <f t="shared" si="17"/>
        <v>0</v>
      </c>
      <c r="T85" s="85">
        <f t="shared" si="17"/>
        <v>0</v>
      </c>
      <c r="U85" s="85">
        <f t="shared" si="17"/>
        <v>0</v>
      </c>
      <c r="V85" s="85">
        <f t="shared" si="17"/>
        <v>0</v>
      </c>
      <c r="W85" s="85">
        <f t="shared" si="17"/>
        <v>0</v>
      </c>
      <c r="X85" s="85">
        <f t="shared" si="17"/>
        <v>0</v>
      </c>
      <c r="Y85" s="85">
        <f t="shared" si="17"/>
        <v>0</v>
      </c>
      <c r="Z85" s="85">
        <f t="shared" si="17"/>
        <v>0</v>
      </c>
      <c r="AA85" s="85">
        <f>SUM(AA83:AA84)</f>
        <v>1</v>
      </c>
      <c r="AB85" s="86">
        <f>+AA85*A16/BH85</f>
        <v>0.45454545454545453</v>
      </c>
      <c r="AC85" s="85">
        <f t="shared" si="17"/>
        <v>0</v>
      </c>
      <c r="AD85" s="85">
        <f t="shared" si="17"/>
        <v>0</v>
      </c>
      <c r="AE85" s="85">
        <f t="shared" si="17"/>
        <v>0</v>
      </c>
      <c r="AF85" s="85">
        <f t="shared" si="17"/>
        <v>0</v>
      </c>
      <c r="AG85" s="85">
        <f t="shared" si="17"/>
        <v>0</v>
      </c>
      <c r="AH85" s="85">
        <f t="shared" si="17"/>
        <v>0</v>
      </c>
      <c r="AI85" s="85">
        <f t="shared" si="17"/>
        <v>2</v>
      </c>
      <c r="AJ85" s="85">
        <f>+AI85*A16/BH85</f>
        <v>0.90909090909090906</v>
      </c>
      <c r="AK85" s="85">
        <f>SUM(AK83:AK84)</f>
        <v>22</v>
      </c>
      <c r="AL85" s="85">
        <f>+AK85*A16/BH85</f>
        <v>10</v>
      </c>
      <c r="AM85" s="85">
        <f t="shared" si="17"/>
        <v>0</v>
      </c>
      <c r="AN85" s="85">
        <f t="shared" si="17"/>
        <v>0</v>
      </c>
      <c r="AO85" s="85">
        <f t="shared" si="17"/>
        <v>0</v>
      </c>
      <c r="AP85" s="85">
        <f t="shared" si="17"/>
        <v>0</v>
      </c>
      <c r="AQ85" s="85">
        <f t="shared" si="17"/>
        <v>0</v>
      </c>
      <c r="AR85" s="85">
        <f t="shared" si="17"/>
        <v>0</v>
      </c>
      <c r="AS85" s="85">
        <f t="shared" si="17"/>
        <v>0</v>
      </c>
      <c r="AT85" s="85">
        <f t="shared" si="17"/>
        <v>0</v>
      </c>
      <c r="AU85" s="85">
        <f t="shared" si="17"/>
        <v>0</v>
      </c>
      <c r="AV85" s="85">
        <f t="shared" si="17"/>
        <v>0</v>
      </c>
      <c r="AW85" s="85">
        <f t="shared" si="17"/>
        <v>0</v>
      </c>
      <c r="AX85" s="85">
        <f t="shared" si="17"/>
        <v>0</v>
      </c>
      <c r="AY85" s="85">
        <f t="shared" si="17"/>
        <v>0</v>
      </c>
      <c r="AZ85" s="85">
        <f t="shared" si="17"/>
        <v>0</v>
      </c>
      <c r="BA85" s="85">
        <f t="shared" si="17"/>
        <v>0</v>
      </c>
      <c r="BB85" s="85">
        <f t="shared" si="17"/>
        <v>0</v>
      </c>
      <c r="BC85" s="85">
        <f t="shared" si="17"/>
        <v>0</v>
      </c>
      <c r="BD85" s="87">
        <f t="shared" si="17"/>
        <v>0</v>
      </c>
      <c r="BE85" s="85"/>
      <c r="BF85" s="88"/>
      <c r="BG85" s="62"/>
      <c r="BH85">
        <f t="shared" si="10"/>
        <v>220</v>
      </c>
      <c r="BI85">
        <f t="shared" si="10"/>
        <v>100</v>
      </c>
    </row>
    <row r="86" spans="2:61" x14ac:dyDescent="0.25">
      <c r="B86" s="124" t="s">
        <v>60</v>
      </c>
      <c r="C86" s="89">
        <v>1</v>
      </c>
      <c r="D86" s="90">
        <v>590</v>
      </c>
      <c r="E86" s="90"/>
      <c r="F86" s="91"/>
      <c r="G86" s="90"/>
      <c r="H86" s="91"/>
      <c r="I86" s="90"/>
      <c r="J86" s="91"/>
      <c r="K86" s="90"/>
      <c r="L86" s="91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>
        <v>5</v>
      </c>
      <c r="AB86" s="91">
        <v>0.85</v>
      </c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2"/>
      <c r="BG86" s="11"/>
      <c r="BH86">
        <f t="shared" si="10"/>
        <v>5</v>
      </c>
      <c r="BI86">
        <f t="shared" si="10"/>
        <v>0.85</v>
      </c>
    </row>
    <row r="87" spans="2:61" x14ac:dyDescent="0.25">
      <c r="B87" s="125"/>
      <c r="C87" s="93">
        <v>2</v>
      </c>
      <c r="D87" s="13">
        <v>157</v>
      </c>
      <c r="E87" s="13">
        <v>36</v>
      </c>
      <c r="F87" s="14">
        <v>23</v>
      </c>
      <c r="G87" s="13">
        <v>58</v>
      </c>
      <c r="H87" s="14">
        <v>37</v>
      </c>
      <c r="I87" s="13"/>
      <c r="J87" s="14"/>
      <c r="K87" s="13">
        <v>28</v>
      </c>
      <c r="L87" s="14">
        <v>18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>
        <v>2</v>
      </c>
      <c r="AB87" s="14">
        <v>1.28</v>
      </c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6"/>
      <c r="BG87" s="11"/>
      <c r="BH87">
        <f t="shared" si="10"/>
        <v>124</v>
      </c>
      <c r="BI87">
        <f t="shared" si="10"/>
        <v>79.28</v>
      </c>
    </row>
    <row r="88" spans="2:61" x14ac:dyDescent="0.25">
      <c r="B88" s="125"/>
      <c r="C88" s="93">
        <v>3</v>
      </c>
      <c r="D88" s="13">
        <v>787</v>
      </c>
      <c r="E88" s="13">
        <v>305</v>
      </c>
      <c r="F88" s="14">
        <v>38.799999999999997</v>
      </c>
      <c r="G88" s="13">
        <v>286</v>
      </c>
      <c r="H88" s="14">
        <v>36.299999999999997</v>
      </c>
      <c r="I88" s="13">
        <v>22</v>
      </c>
      <c r="J88" s="14">
        <v>2.8</v>
      </c>
      <c r="K88" s="13">
        <v>109</v>
      </c>
      <c r="L88" s="14">
        <v>13.9</v>
      </c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>
        <v>12</v>
      </c>
      <c r="AB88" s="14">
        <v>1.5</v>
      </c>
      <c r="AC88" s="13"/>
      <c r="AD88" s="13"/>
      <c r="AE88" s="13">
        <v>30</v>
      </c>
      <c r="AF88" s="13">
        <v>30.8</v>
      </c>
      <c r="AG88" s="13"/>
      <c r="AH88" s="13"/>
      <c r="AI88" s="13">
        <v>8</v>
      </c>
      <c r="AJ88" s="13">
        <v>0.9</v>
      </c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>
        <v>13</v>
      </c>
      <c r="BB88" s="13">
        <v>1.7</v>
      </c>
      <c r="BC88" s="13"/>
      <c r="BD88" s="13"/>
      <c r="BE88" s="13">
        <v>3</v>
      </c>
      <c r="BF88" s="16">
        <v>0.4</v>
      </c>
      <c r="BG88" s="11"/>
      <c r="BH88">
        <f t="shared" si="10"/>
        <v>788</v>
      </c>
      <c r="BI88">
        <f t="shared" si="10"/>
        <v>127.10000000000001</v>
      </c>
    </row>
    <row r="89" spans="2:61" x14ac:dyDescent="0.25">
      <c r="B89" s="125"/>
      <c r="C89" s="94">
        <v>4</v>
      </c>
      <c r="D89" s="13">
        <v>1025</v>
      </c>
      <c r="E89" s="13">
        <v>347</v>
      </c>
      <c r="F89" s="14">
        <v>33.9</v>
      </c>
      <c r="G89" s="13">
        <v>226</v>
      </c>
      <c r="H89" s="14">
        <v>22</v>
      </c>
      <c r="I89" s="13">
        <v>30</v>
      </c>
      <c r="J89" s="14">
        <v>2.9</v>
      </c>
      <c r="K89" s="13">
        <v>283</v>
      </c>
      <c r="L89" s="14">
        <v>27.6</v>
      </c>
      <c r="M89" s="13"/>
      <c r="N89" s="13"/>
      <c r="O89" s="13">
        <v>2</v>
      </c>
      <c r="P89" s="13">
        <v>0.2</v>
      </c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>
        <v>2</v>
      </c>
      <c r="AB89" s="14">
        <v>0.2</v>
      </c>
      <c r="AC89" s="13"/>
      <c r="AD89" s="13"/>
      <c r="AE89" s="13"/>
      <c r="AF89" s="13"/>
      <c r="AG89" s="13"/>
      <c r="AH89" s="13"/>
      <c r="AI89" s="13">
        <v>12</v>
      </c>
      <c r="AJ89" s="13">
        <v>1.2</v>
      </c>
      <c r="AK89" s="13">
        <v>115</v>
      </c>
      <c r="AL89" s="13">
        <v>11.2</v>
      </c>
      <c r="AM89" s="13"/>
      <c r="AN89" s="13"/>
      <c r="AO89" s="13"/>
      <c r="AP89" s="13"/>
      <c r="AQ89" s="13"/>
      <c r="AR89" s="13"/>
      <c r="AS89" s="13">
        <v>2</v>
      </c>
      <c r="AT89" s="13">
        <v>0.2</v>
      </c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>
        <v>6</v>
      </c>
      <c r="BF89" s="16">
        <v>0.6</v>
      </c>
      <c r="BG89" s="11"/>
      <c r="BH89">
        <f t="shared" si="10"/>
        <v>1025</v>
      </c>
      <c r="BI89">
        <f t="shared" si="10"/>
        <v>100.00000000000001</v>
      </c>
    </row>
    <row r="90" spans="2:61" ht="15.75" thickBot="1" x14ac:dyDescent="0.3">
      <c r="B90" s="126"/>
      <c r="C90" s="95">
        <v>5</v>
      </c>
      <c r="D90" s="96">
        <v>816</v>
      </c>
      <c r="E90" s="96">
        <v>271</v>
      </c>
      <c r="F90" s="97">
        <v>33.200000000000003</v>
      </c>
      <c r="G90" s="96">
        <v>159</v>
      </c>
      <c r="H90" s="97">
        <v>19.5</v>
      </c>
      <c r="I90" s="96">
        <v>26</v>
      </c>
      <c r="J90" s="97">
        <v>3.2</v>
      </c>
      <c r="K90" s="96">
        <v>293</v>
      </c>
      <c r="L90" s="97">
        <v>35.9</v>
      </c>
      <c r="M90" s="96"/>
      <c r="N90" s="96"/>
      <c r="O90" s="96">
        <v>2</v>
      </c>
      <c r="P90" s="96">
        <v>0.2</v>
      </c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>
        <v>2</v>
      </c>
      <c r="AB90" s="97">
        <v>0.2</v>
      </c>
      <c r="AC90" s="96"/>
      <c r="AD90" s="96"/>
      <c r="AE90" s="96"/>
      <c r="AF90" s="96"/>
      <c r="AG90" s="96"/>
      <c r="AH90" s="96"/>
      <c r="AI90" s="96">
        <v>12</v>
      </c>
      <c r="AJ90" s="96">
        <v>1.5</v>
      </c>
      <c r="AK90" s="96">
        <v>42</v>
      </c>
      <c r="AL90" s="96">
        <v>5.2</v>
      </c>
      <c r="AM90" s="96"/>
      <c r="AN90" s="96"/>
      <c r="AO90" s="96"/>
      <c r="AP90" s="96"/>
      <c r="AQ90" s="96"/>
      <c r="AR90" s="96"/>
      <c r="AS90" s="96">
        <v>2</v>
      </c>
      <c r="AT90" s="96">
        <v>0.2</v>
      </c>
      <c r="AU90" s="96"/>
      <c r="AV90" s="96"/>
      <c r="AW90" s="96"/>
      <c r="AX90" s="96"/>
      <c r="AY90" s="96"/>
      <c r="AZ90" s="96"/>
      <c r="BA90" s="96"/>
      <c r="BB90" s="96"/>
      <c r="BC90" s="96"/>
      <c r="BD90" s="96"/>
      <c r="BE90" s="96">
        <v>6</v>
      </c>
      <c r="BF90" s="98">
        <v>0.7</v>
      </c>
      <c r="BG90" s="11"/>
      <c r="BH90">
        <f t="shared" si="10"/>
        <v>815</v>
      </c>
      <c r="BI90">
        <f t="shared" si="10"/>
        <v>99.800000000000026</v>
      </c>
    </row>
    <row r="91" spans="2:61" ht="15.75" thickBot="1" x14ac:dyDescent="0.3">
      <c r="B91" s="23" t="s">
        <v>61</v>
      </c>
      <c r="C91" s="99">
        <v>5</v>
      </c>
      <c r="D91" s="59">
        <f>SUM(D86:D90)</f>
        <v>3375</v>
      </c>
      <c r="E91" s="59">
        <f>SUM(E86:E90)</f>
        <v>959</v>
      </c>
      <c r="F91" s="31">
        <f>+E91*A16/BH91</f>
        <v>34.784185709104101</v>
      </c>
      <c r="G91" s="59">
        <f t="shared" ref="G91:BE91" si="18">SUM(G86:G90)</f>
        <v>729</v>
      </c>
      <c r="H91" s="31">
        <f>+G91*A16/BH91</f>
        <v>26.441784548422198</v>
      </c>
      <c r="I91" s="59">
        <f t="shared" si="18"/>
        <v>78</v>
      </c>
      <c r="J91" s="31">
        <f>+I91*A16/BH91</f>
        <v>2.8291621327529923</v>
      </c>
      <c r="K91" s="59">
        <f t="shared" si="18"/>
        <v>713</v>
      </c>
      <c r="L91" s="31">
        <f>+K91*A16/BH91</f>
        <v>25.86144359811389</v>
      </c>
      <c r="M91" s="59">
        <f t="shared" si="18"/>
        <v>0</v>
      </c>
      <c r="N91" s="59">
        <f t="shared" si="18"/>
        <v>0</v>
      </c>
      <c r="O91" s="59">
        <f t="shared" si="18"/>
        <v>4</v>
      </c>
      <c r="P91" s="59">
        <f>+O91*A16/BH91</f>
        <v>0.14508523757707653</v>
      </c>
      <c r="Q91" s="59">
        <f t="shared" si="18"/>
        <v>0</v>
      </c>
      <c r="R91" s="59">
        <f t="shared" si="18"/>
        <v>0</v>
      </c>
      <c r="S91" s="59">
        <f t="shared" si="18"/>
        <v>0</v>
      </c>
      <c r="T91" s="59">
        <f t="shared" si="18"/>
        <v>0</v>
      </c>
      <c r="U91" s="59">
        <f t="shared" si="18"/>
        <v>0</v>
      </c>
      <c r="V91" s="59">
        <f t="shared" si="18"/>
        <v>0</v>
      </c>
      <c r="W91" s="59">
        <f t="shared" si="18"/>
        <v>0</v>
      </c>
      <c r="X91" s="59">
        <f t="shared" si="18"/>
        <v>0</v>
      </c>
      <c r="Y91" s="59">
        <f t="shared" si="18"/>
        <v>0</v>
      </c>
      <c r="Z91" s="59">
        <f t="shared" si="18"/>
        <v>0</v>
      </c>
      <c r="AA91" s="59">
        <f t="shared" si="18"/>
        <v>23</v>
      </c>
      <c r="AB91" s="31">
        <f>+AA91*A16/BH91</f>
        <v>0.83424011606819004</v>
      </c>
      <c r="AC91" s="59">
        <f t="shared" si="18"/>
        <v>0</v>
      </c>
      <c r="AD91" s="59">
        <f t="shared" si="18"/>
        <v>0</v>
      </c>
      <c r="AE91" s="59">
        <f t="shared" si="18"/>
        <v>30</v>
      </c>
      <c r="AF91" s="59">
        <f>+AE91*A16/BH91</f>
        <v>1.088139281828074</v>
      </c>
      <c r="AG91" s="59">
        <f t="shared" si="18"/>
        <v>0</v>
      </c>
      <c r="AH91" s="59">
        <f t="shared" si="18"/>
        <v>0</v>
      </c>
      <c r="AI91" s="59">
        <f t="shared" si="18"/>
        <v>32</v>
      </c>
      <c r="AJ91" s="59">
        <f>+AI91*A16/BH91</f>
        <v>1.1606819006166122</v>
      </c>
      <c r="AK91" s="59">
        <f t="shared" si="18"/>
        <v>157</v>
      </c>
      <c r="AL91" s="59">
        <f>+AK91*A16/BH91</f>
        <v>5.6945955749002541</v>
      </c>
      <c r="AM91" s="59">
        <f t="shared" si="18"/>
        <v>0</v>
      </c>
      <c r="AN91" s="59">
        <f t="shared" si="18"/>
        <v>0</v>
      </c>
      <c r="AO91" s="59">
        <f t="shared" si="18"/>
        <v>0</v>
      </c>
      <c r="AP91" s="59">
        <f t="shared" si="18"/>
        <v>0</v>
      </c>
      <c r="AQ91" s="59">
        <f t="shared" si="18"/>
        <v>0</v>
      </c>
      <c r="AR91" s="59">
        <f t="shared" si="18"/>
        <v>0</v>
      </c>
      <c r="AS91" s="59">
        <f t="shared" si="18"/>
        <v>4</v>
      </c>
      <c r="AT91" s="59">
        <f>+AS91*A16/BH91</f>
        <v>0.14508523757707653</v>
      </c>
      <c r="AU91" s="59">
        <f t="shared" si="18"/>
        <v>0</v>
      </c>
      <c r="AV91" s="59">
        <f t="shared" si="18"/>
        <v>0</v>
      </c>
      <c r="AW91" s="59">
        <f t="shared" si="18"/>
        <v>0</v>
      </c>
      <c r="AX91" s="59">
        <f t="shared" si="18"/>
        <v>0</v>
      </c>
      <c r="AY91" s="59">
        <f t="shared" si="18"/>
        <v>0</v>
      </c>
      <c r="AZ91" s="59">
        <f t="shared" si="18"/>
        <v>0</v>
      </c>
      <c r="BA91" s="59">
        <f t="shared" si="18"/>
        <v>13</v>
      </c>
      <c r="BB91" s="59">
        <f>+BA91*A16/BH91</f>
        <v>0.47152702212549874</v>
      </c>
      <c r="BC91" s="59">
        <f t="shared" si="18"/>
        <v>0</v>
      </c>
      <c r="BD91" s="59">
        <f t="shared" si="18"/>
        <v>0</v>
      </c>
      <c r="BE91" s="59">
        <f t="shared" si="18"/>
        <v>15</v>
      </c>
      <c r="BF91" s="61">
        <f>+BE91*A16/BH91</f>
        <v>0.54406964091403698</v>
      </c>
      <c r="BG91" s="62"/>
      <c r="BH91">
        <f>+BE91+BC91+BA91+AY91+AW91+AU91+AS91+AQ91+AO91+AM91+AK91+AI91+AG91+AE91+AC91+AA91+Y91+W91+U91+S91+Q91+O91+M91+K91+I91+G91+E91</f>
        <v>2757</v>
      </c>
      <c r="BI91">
        <f>+BF91+BD91+BB91+AZ91+AX91+AV91+AT91+AR91+AP91+AN91+AL91+AJ91+AH91+AF91+AD91+AB91+Z91+X91+V91+T91+R91+P91+N91+L91+J91+H91+F91</f>
        <v>100</v>
      </c>
    </row>
    <row r="92" spans="2:61" x14ac:dyDescent="0.25">
      <c r="B92" s="127" t="s">
        <v>62</v>
      </c>
      <c r="C92" s="100">
        <v>1</v>
      </c>
      <c r="D92" s="101">
        <v>366</v>
      </c>
      <c r="E92" s="101">
        <v>204</v>
      </c>
      <c r="F92" s="102">
        <v>55.7</v>
      </c>
      <c r="G92" s="101">
        <v>57</v>
      </c>
      <c r="H92" s="102">
        <v>15.5</v>
      </c>
      <c r="I92" s="101">
        <v>8</v>
      </c>
      <c r="J92" s="102">
        <v>2</v>
      </c>
      <c r="K92" s="101">
        <v>91</v>
      </c>
      <c r="L92" s="102">
        <v>24.8</v>
      </c>
      <c r="M92" s="101">
        <v>1</v>
      </c>
      <c r="N92" s="101">
        <v>0.27</v>
      </c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>
        <v>2</v>
      </c>
      <c r="AB92" s="102">
        <v>0.55000000000000004</v>
      </c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>
        <v>3</v>
      </c>
      <c r="BD92" s="101">
        <v>0.8</v>
      </c>
      <c r="BE92" s="101"/>
      <c r="BF92" s="103"/>
    </row>
    <row r="93" spans="2:61" x14ac:dyDescent="0.25">
      <c r="B93" s="128"/>
      <c r="C93" s="104">
        <v>2</v>
      </c>
      <c r="D93" s="105">
        <v>50</v>
      </c>
      <c r="E93" s="105">
        <v>27</v>
      </c>
      <c r="F93" s="106">
        <v>54</v>
      </c>
      <c r="G93" s="105">
        <v>8</v>
      </c>
      <c r="H93" s="106">
        <v>16</v>
      </c>
      <c r="I93" s="105"/>
      <c r="J93" s="106"/>
      <c r="K93" s="105">
        <v>10</v>
      </c>
      <c r="L93" s="106">
        <v>20</v>
      </c>
      <c r="M93" s="105">
        <v>1</v>
      </c>
      <c r="N93" s="105">
        <v>2</v>
      </c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6"/>
      <c r="AC93" s="105"/>
      <c r="AD93" s="105"/>
      <c r="AE93" s="105"/>
      <c r="AF93" s="105"/>
      <c r="AG93" s="105"/>
      <c r="AH93" s="105"/>
      <c r="AI93" s="105"/>
      <c r="AJ93" s="105"/>
      <c r="AK93" s="105">
        <v>4</v>
      </c>
      <c r="AL93" s="105">
        <v>8</v>
      </c>
      <c r="AM93" s="105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7"/>
    </row>
    <row r="94" spans="2:61" x14ac:dyDescent="0.25">
      <c r="B94" s="128"/>
      <c r="C94" s="104">
        <v>3</v>
      </c>
      <c r="D94" s="105">
        <v>93</v>
      </c>
      <c r="E94" s="105">
        <v>26</v>
      </c>
      <c r="F94" s="106">
        <v>28</v>
      </c>
      <c r="G94" s="105">
        <v>11</v>
      </c>
      <c r="H94" s="106">
        <v>11.8</v>
      </c>
      <c r="I94" s="105">
        <v>1</v>
      </c>
      <c r="J94" s="106">
        <v>1.0900000000000001</v>
      </c>
      <c r="K94" s="105">
        <v>24</v>
      </c>
      <c r="L94" s="106">
        <v>25.5</v>
      </c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>
        <v>4</v>
      </c>
      <c r="AB94" s="106">
        <v>4.3</v>
      </c>
      <c r="AC94" s="105"/>
      <c r="AD94" s="105"/>
      <c r="AE94" s="105"/>
      <c r="AF94" s="105"/>
      <c r="AG94" s="105"/>
      <c r="AH94" s="105"/>
      <c r="AI94" s="105">
        <v>1</v>
      </c>
      <c r="AJ94" s="105">
        <v>1.0900000000000001</v>
      </c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>
        <v>5</v>
      </c>
      <c r="BB94" s="105">
        <v>5.3</v>
      </c>
      <c r="BC94" s="105"/>
      <c r="BD94" s="105"/>
      <c r="BE94" s="105"/>
      <c r="BF94" s="107"/>
    </row>
    <row r="95" spans="2:61" x14ac:dyDescent="0.25">
      <c r="B95" s="128"/>
      <c r="C95" s="104">
        <v>4</v>
      </c>
      <c r="D95" s="105">
        <v>106</v>
      </c>
      <c r="E95" s="105">
        <v>54</v>
      </c>
      <c r="F95" s="106">
        <v>50</v>
      </c>
      <c r="G95" s="105">
        <v>13</v>
      </c>
      <c r="H95" s="106">
        <v>12.2</v>
      </c>
      <c r="I95" s="105">
        <v>2</v>
      </c>
      <c r="J95" s="106">
        <v>1.8</v>
      </c>
      <c r="K95" s="105">
        <v>16</v>
      </c>
      <c r="L95" s="106">
        <v>15.1</v>
      </c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6"/>
      <c r="AC95" s="105"/>
      <c r="AD95" s="105"/>
      <c r="AE95" s="105"/>
      <c r="AF95" s="105"/>
      <c r="AG95" s="105"/>
      <c r="AH95" s="105"/>
      <c r="AI95" s="105">
        <v>2</v>
      </c>
      <c r="AJ95" s="105">
        <v>1.8</v>
      </c>
      <c r="AK95" s="105">
        <v>19</v>
      </c>
      <c r="AL95" s="105">
        <v>18</v>
      </c>
      <c r="AM95" s="105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7"/>
    </row>
    <row r="96" spans="2:61" x14ac:dyDescent="0.25">
      <c r="B96" s="128"/>
      <c r="C96" s="104">
        <v>5</v>
      </c>
      <c r="D96" s="105">
        <v>361</v>
      </c>
      <c r="E96" s="105">
        <v>241</v>
      </c>
      <c r="F96" s="106">
        <v>66.7</v>
      </c>
      <c r="G96" s="105">
        <v>35</v>
      </c>
      <c r="H96" s="106">
        <v>9.6999999999999993</v>
      </c>
      <c r="I96" s="105">
        <v>9</v>
      </c>
      <c r="J96" s="106">
        <v>2.5</v>
      </c>
      <c r="K96" s="105">
        <v>7</v>
      </c>
      <c r="L96" s="106">
        <v>2</v>
      </c>
      <c r="M96" s="105">
        <v>11</v>
      </c>
      <c r="N96" s="105">
        <v>3</v>
      </c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>
        <v>2</v>
      </c>
      <c r="AB96" s="106">
        <v>0.5</v>
      </c>
      <c r="AC96" s="105"/>
      <c r="AD96" s="105"/>
      <c r="AE96" s="105"/>
      <c r="AF96" s="105"/>
      <c r="AG96" s="105"/>
      <c r="AH96" s="105"/>
      <c r="AI96" s="105">
        <v>19</v>
      </c>
      <c r="AJ96" s="105">
        <v>5.2</v>
      </c>
      <c r="AK96" s="105">
        <v>1</v>
      </c>
      <c r="AL96" s="105">
        <v>0.2</v>
      </c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05">
        <v>20</v>
      </c>
      <c r="BD96" s="105">
        <v>5.5</v>
      </c>
      <c r="BE96" s="105"/>
      <c r="BF96" s="107"/>
    </row>
    <row r="97" spans="2:61" x14ac:dyDescent="0.25">
      <c r="B97" s="128"/>
      <c r="C97" s="104">
        <v>6</v>
      </c>
      <c r="D97" s="105">
        <v>1991</v>
      </c>
      <c r="E97" s="105">
        <v>562</v>
      </c>
      <c r="F97" s="106">
        <v>28</v>
      </c>
      <c r="G97" s="105">
        <v>242</v>
      </c>
      <c r="H97" s="106">
        <v>12.1</v>
      </c>
      <c r="I97" s="105">
        <v>39</v>
      </c>
      <c r="J97" s="106">
        <v>1.9</v>
      </c>
      <c r="K97" s="105">
        <v>395</v>
      </c>
      <c r="L97" s="106">
        <v>20</v>
      </c>
      <c r="M97" s="105">
        <v>17</v>
      </c>
      <c r="N97" s="105">
        <v>0.9</v>
      </c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>
        <v>3</v>
      </c>
      <c r="AB97" s="106">
        <v>3.0000000000000001E-3</v>
      </c>
      <c r="AC97" s="105"/>
      <c r="AD97" s="105"/>
      <c r="AE97" s="105">
        <v>251</v>
      </c>
      <c r="AF97" s="105">
        <v>12.7</v>
      </c>
      <c r="AG97" s="105"/>
      <c r="AH97" s="105"/>
      <c r="AI97" s="105">
        <v>93</v>
      </c>
      <c r="AJ97" s="105">
        <v>4.7</v>
      </c>
      <c r="AK97" s="105">
        <v>176</v>
      </c>
      <c r="AL97" s="105">
        <v>8.8000000000000007</v>
      </c>
      <c r="AM97" s="105">
        <v>8</v>
      </c>
      <c r="AN97" s="105">
        <v>0.4</v>
      </c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7"/>
    </row>
    <row r="98" spans="2:61" x14ac:dyDescent="0.25">
      <c r="B98" s="128"/>
      <c r="C98" s="104">
        <v>7</v>
      </c>
      <c r="D98" s="105">
        <v>115</v>
      </c>
      <c r="E98" s="105">
        <v>40</v>
      </c>
      <c r="F98" s="106">
        <v>35</v>
      </c>
      <c r="G98" s="105">
        <v>14</v>
      </c>
      <c r="H98" s="106">
        <v>12</v>
      </c>
      <c r="I98" s="105">
        <v>1</v>
      </c>
      <c r="J98" s="106">
        <v>0.87</v>
      </c>
      <c r="K98" s="105">
        <v>3</v>
      </c>
      <c r="L98" s="106">
        <v>2.7</v>
      </c>
      <c r="M98" s="105">
        <v>2</v>
      </c>
      <c r="N98" s="105">
        <v>1.7</v>
      </c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6"/>
      <c r="AC98" s="105"/>
      <c r="AD98" s="105"/>
      <c r="AE98" s="105">
        <v>5</v>
      </c>
      <c r="AF98" s="105">
        <v>4.3</v>
      </c>
      <c r="AG98" s="105"/>
      <c r="AH98" s="105"/>
      <c r="AI98" s="105">
        <v>1</v>
      </c>
      <c r="AJ98" s="105">
        <v>0.87</v>
      </c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>
        <v>6</v>
      </c>
      <c r="BB98" s="105">
        <v>5</v>
      </c>
      <c r="BC98" s="105">
        <v>41</v>
      </c>
      <c r="BD98" s="105">
        <v>35.6</v>
      </c>
      <c r="BE98" s="105"/>
      <c r="BF98" s="107"/>
    </row>
    <row r="99" spans="2:61" x14ac:dyDescent="0.25">
      <c r="B99" s="128"/>
      <c r="C99" s="104">
        <v>8</v>
      </c>
      <c r="D99" s="105">
        <v>237</v>
      </c>
      <c r="E99" s="105">
        <v>119</v>
      </c>
      <c r="F99" s="106">
        <v>50</v>
      </c>
      <c r="G99" s="105">
        <v>18</v>
      </c>
      <c r="H99" s="106">
        <v>7.6</v>
      </c>
      <c r="I99" s="105">
        <v>3</v>
      </c>
      <c r="J99" s="106">
        <v>1.3</v>
      </c>
      <c r="K99" s="105">
        <v>49</v>
      </c>
      <c r="L99" s="106">
        <v>21</v>
      </c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6"/>
      <c r="AC99" s="105"/>
      <c r="AD99" s="105"/>
      <c r="AE99" s="105">
        <v>22</v>
      </c>
      <c r="AF99" s="105">
        <v>9.1999999999999993</v>
      </c>
      <c r="AG99" s="105"/>
      <c r="AH99" s="105"/>
      <c r="AI99" s="105">
        <v>5</v>
      </c>
      <c r="AJ99" s="105">
        <v>2.1</v>
      </c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105"/>
      <c r="AW99" s="105"/>
      <c r="AX99" s="105"/>
      <c r="AY99" s="105"/>
      <c r="AZ99" s="105"/>
      <c r="BA99" s="105">
        <v>21</v>
      </c>
      <c r="BB99" s="105">
        <v>8.9</v>
      </c>
      <c r="BC99" s="105"/>
      <c r="BD99" s="105"/>
      <c r="BE99" s="105"/>
      <c r="BF99" s="107"/>
    </row>
    <row r="100" spans="2:61" x14ac:dyDescent="0.25">
      <c r="B100" s="128"/>
      <c r="C100" s="104">
        <v>9</v>
      </c>
      <c r="D100" s="105">
        <v>740</v>
      </c>
      <c r="E100" s="105">
        <v>333</v>
      </c>
      <c r="F100" s="106">
        <v>44.73</v>
      </c>
      <c r="G100" s="105">
        <v>153</v>
      </c>
      <c r="H100" s="106">
        <v>20.68</v>
      </c>
      <c r="I100" s="105">
        <v>11</v>
      </c>
      <c r="J100" s="106">
        <v>1.49</v>
      </c>
      <c r="K100" s="105">
        <v>148</v>
      </c>
      <c r="L100" s="106">
        <v>20</v>
      </c>
      <c r="M100" s="105">
        <v>4</v>
      </c>
      <c r="N100" s="105">
        <v>0.54</v>
      </c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>
        <v>7</v>
      </c>
      <c r="AB100" s="106">
        <v>0.95</v>
      </c>
      <c r="AC100" s="105"/>
      <c r="AD100" s="105"/>
      <c r="AE100" s="105">
        <v>51</v>
      </c>
      <c r="AF100" s="105">
        <v>6.9</v>
      </c>
      <c r="AG100" s="105"/>
      <c r="AH100" s="105"/>
      <c r="AI100" s="105"/>
      <c r="AJ100" s="105"/>
      <c r="AK100" s="105">
        <v>60</v>
      </c>
      <c r="AL100" s="105">
        <v>8.11</v>
      </c>
      <c r="AM100" s="105"/>
      <c r="AN100" s="105"/>
      <c r="AO100" s="105"/>
      <c r="AP100" s="105"/>
      <c r="AQ100" s="105">
        <v>1</v>
      </c>
      <c r="AR100" s="105">
        <v>0.13</v>
      </c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>
        <v>1</v>
      </c>
      <c r="BD100" s="105">
        <v>0.13</v>
      </c>
      <c r="BE100" s="105"/>
      <c r="BF100" s="107"/>
    </row>
    <row r="101" spans="2:61" x14ac:dyDescent="0.25">
      <c r="B101" s="128"/>
      <c r="C101" s="104">
        <v>10</v>
      </c>
      <c r="D101" s="105">
        <v>10</v>
      </c>
      <c r="E101" s="105"/>
      <c r="F101" s="106"/>
      <c r="G101" s="105"/>
      <c r="H101" s="106"/>
      <c r="I101" s="105"/>
      <c r="J101" s="106"/>
      <c r="K101" s="105"/>
      <c r="L101" s="106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>
        <v>10</v>
      </c>
      <c r="AB101" s="106">
        <v>100</v>
      </c>
      <c r="AC101" s="105"/>
      <c r="AD101" s="105"/>
      <c r="AE101" s="105"/>
      <c r="AF101" s="105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7"/>
    </row>
    <row r="102" spans="2:61" x14ac:dyDescent="0.25">
      <c r="B102" s="128"/>
      <c r="C102" s="104">
        <v>11</v>
      </c>
      <c r="D102" s="105">
        <v>218</v>
      </c>
      <c r="E102" s="105">
        <v>95</v>
      </c>
      <c r="F102" s="106">
        <v>43.6</v>
      </c>
      <c r="G102" s="105">
        <v>40</v>
      </c>
      <c r="H102" s="106">
        <v>18.3</v>
      </c>
      <c r="I102" s="105"/>
      <c r="J102" s="106"/>
      <c r="K102" s="105">
        <v>76</v>
      </c>
      <c r="L102" s="106">
        <v>34.9</v>
      </c>
      <c r="M102" s="105">
        <v>5</v>
      </c>
      <c r="N102" s="105">
        <v>2.29</v>
      </c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>
        <v>1</v>
      </c>
      <c r="AB102" s="106">
        <v>0.45</v>
      </c>
      <c r="AC102" s="105"/>
      <c r="AD102" s="105"/>
      <c r="AE102" s="105"/>
      <c r="AF102" s="105"/>
      <c r="AG102" s="105"/>
      <c r="AH102" s="105"/>
      <c r="AI102" s="105">
        <v>1</v>
      </c>
      <c r="AJ102" s="105">
        <v>0.45</v>
      </c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7"/>
    </row>
    <row r="103" spans="2:61" x14ac:dyDescent="0.25">
      <c r="B103" s="128"/>
      <c r="C103" s="104">
        <v>12</v>
      </c>
      <c r="D103" s="105">
        <v>8</v>
      </c>
      <c r="E103" s="105"/>
      <c r="F103" s="106"/>
      <c r="G103" s="105"/>
      <c r="H103" s="106"/>
      <c r="I103" s="105"/>
      <c r="J103" s="106"/>
      <c r="K103" s="105"/>
      <c r="L103" s="106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>
        <v>8</v>
      </c>
      <c r="AB103" s="106">
        <v>100</v>
      </c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7"/>
    </row>
    <row r="104" spans="2:61" x14ac:dyDescent="0.25">
      <c r="B104" s="128"/>
      <c r="C104" s="104">
        <v>13</v>
      </c>
      <c r="D104" s="105">
        <v>60</v>
      </c>
      <c r="E104" s="105">
        <v>30</v>
      </c>
      <c r="F104" s="106">
        <v>50</v>
      </c>
      <c r="G104" s="105">
        <v>8</v>
      </c>
      <c r="H104" s="106">
        <v>13.3</v>
      </c>
      <c r="I104" s="105">
        <v>1</v>
      </c>
      <c r="J104" s="106">
        <v>1.7</v>
      </c>
      <c r="K104" s="105">
        <v>15</v>
      </c>
      <c r="L104" s="106">
        <v>25</v>
      </c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6"/>
      <c r="AC104" s="105"/>
      <c r="AD104" s="105"/>
      <c r="AE104" s="105"/>
      <c r="AF104" s="105"/>
      <c r="AG104" s="105"/>
      <c r="AH104" s="105"/>
      <c r="AI104" s="105">
        <v>1</v>
      </c>
      <c r="AJ104" s="105">
        <v>1.7</v>
      </c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7"/>
    </row>
    <row r="105" spans="2:61" ht="15.75" thickBot="1" x14ac:dyDescent="0.3">
      <c r="B105" s="129"/>
      <c r="C105" s="108">
        <v>14</v>
      </c>
      <c r="D105" s="109">
        <v>84</v>
      </c>
      <c r="E105" s="109">
        <v>49</v>
      </c>
      <c r="F105" s="110">
        <v>58.3</v>
      </c>
      <c r="G105" s="109">
        <v>12</v>
      </c>
      <c r="H105" s="110">
        <v>14.3</v>
      </c>
      <c r="I105" s="109"/>
      <c r="J105" s="110"/>
      <c r="K105" s="109">
        <v>17</v>
      </c>
      <c r="L105" s="110">
        <v>20</v>
      </c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10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11"/>
    </row>
    <row r="106" spans="2:61" ht="15.75" thickBot="1" x14ac:dyDescent="0.3">
      <c r="B106" s="112" t="s">
        <v>63</v>
      </c>
      <c r="C106" s="113">
        <v>14</v>
      </c>
      <c r="D106" s="113">
        <v>4439</v>
      </c>
      <c r="E106" s="113">
        <v>1780</v>
      </c>
      <c r="F106" s="114">
        <v>40.099121400000001</v>
      </c>
      <c r="G106" s="113">
        <v>611</v>
      </c>
      <c r="H106" s="114">
        <v>13.764360999999999</v>
      </c>
      <c r="I106" s="113">
        <v>75</v>
      </c>
      <c r="J106" s="114">
        <v>1.6895697000000001</v>
      </c>
      <c r="K106" s="113">
        <v>851</v>
      </c>
      <c r="L106" s="114">
        <v>19.170984499999999</v>
      </c>
      <c r="M106" s="113">
        <v>41</v>
      </c>
      <c r="N106" s="113">
        <v>0.92363145000000002</v>
      </c>
      <c r="O106" s="113">
        <v>0</v>
      </c>
      <c r="P106" s="113">
        <v>0</v>
      </c>
      <c r="Q106" s="113">
        <v>0</v>
      </c>
      <c r="R106" s="113">
        <v>0</v>
      </c>
      <c r="S106" s="113">
        <v>0</v>
      </c>
      <c r="T106" s="113">
        <v>0</v>
      </c>
      <c r="U106" s="113">
        <v>0</v>
      </c>
      <c r="V106" s="113">
        <v>0</v>
      </c>
      <c r="W106" s="113">
        <v>0</v>
      </c>
      <c r="X106" s="113">
        <v>0</v>
      </c>
      <c r="Y106" s="113">
        <v>0</v>
      </c>
      <c r="Z106" s="113">
        <v>0</v>
      </c>
      <c r="AA106" s="113">
        <v>37</v>
      </c>
      <c r="AB106" s="114">
        <v>0.83352110000000001</v>
      </c>
      <c r="AC106" s="113">
        <v>0</v>
      </c>
      <c r="AD106" s="113">
        <v>0</v>
      </c>
      <c r="AE106" s="113">
        <v>329</v>
      </c>
      <c r="AF106" s="113">
        <v>7.4115792000000003</v>
      </c>
      <c r="AG106" s="113">
        <v>0</v>
      </c>
      <c r="AH106" s="113">
        <v>0</v>
      </c>
      <c r="AI106" s="113">
        <v>123</v>
      </c>
      <c r="AJ106" s="113">
        <v>2.7708943000000001</v>
      </c>
      <c r="AK106" s="113">
        <v>260</v>
      </c>
      <c r="AL106" s="113">
        <v>5.8571749999999998</v>
      </c>
      <c r="AM106" s="113">
        <v>8</v>
      </c>
      <c r="AN106" s="113">
        <v>0.18022079999999999</v>
      </c>
      <c r="AO106" s="113">
        <v>0</v>
      </c>
      <c r="AP106" s="113">
        <v>0</v>
      </c>
      <c r="AQ106" s="113">
        <v>1</v>
      </c>
      <c r="AR106" s="113">
        <v>2.2527599999999998E-2</v>
      </c>
      <c r="AS106" s="113">
        <v>0</v>
      </c>
      <c r="AT106" s="113">
        <v>0</v>
      </c>
      <c r="AU106" s="113">
        <v>0</v>
      </c>
      <c r="AV106" s="113">
        <v>0</v>
      </c>
      <c r="AW106" s="113">
        <v>0</v>
      </c>
      <c r="AX106" s="113">
        <v>0</v>
      </c>
      <c r="AY106" s="113">
        <v>0</v>
      </c>
      <c r="AZ106" s="113">
        <v>0</v>
      </c>
      <c r="BA106" s="113">
        <v>32</v>
      </c>
      <c r="BB106" s="113">
        <v>0.7208831</v>
      </c>
      <c r="BC106" s="113">
        <v>65</v>
      </c>
      <c r="BD106" s="113">
        <v>1.4642938000000001</v>
      </c>
      <c r="BE106" s="113">
        <v>0</v>
      </c>
      <c r="BF106" s="115">
        <v>0</v>
      </c>
      <c r="BG106" s="116"/>
      <c r="BH106" s="116"/>
      <c r="BI106" s="116"/>
    </row>
    <row r="107" spans="2:61" x14ac:dyDescent="0.25">
      <c r="B107" s="117" t="s">
        <v>64</v>
      </c>
      <c r="C107" s="116"/>
      <c r="D107" s="116">
        <v>25123</v>
      </c>
      <c r="E107" s="116"/>
      <c r="F107" s="118">
        <v>6488</v>
      </c>
      <c r="G107" s="116">
        <v>472.61013500000001</v>
      </c>
      <c r="H107" s="118">
        <v>3042</v>
      </c>
      <c r="I107" s="116">
        <v>214.48125999999999</v>
      </c>
      <c r="J107" s="118">
        <v>277</v>
      </c>
      <c r="K107" s="116">
        <v>26.490214000000002</v>
      </c>
      <c r="L107" s="118">
        <v>2434</v>
      </c>
      <c r="M107" s="116">
        <v>185.26311000000001</v>
      </c>
      <c r="N107" s="116">
        <v>274</v>
      </c>
      <c r="O107" s="116">
        <v>15.9174957</v>
      </c>
      <c r="P107" s="116">
        <v>68</v>
      </c>
      <c r="Q107" s="116">
        <v>3.6514408999999999</v>
      </c>
      <c r="R107" s="116">
        <v>42</v>
      </c>
      <c r="S107" s="116">
        <v>3.4605885999999999</v>
      </c>
      <c r="T107" s="116">
        <v>66</v>
      </c>
      <c r="U107" s="116">
        <v>3.4627492100000001</v>
      </c>
      <c r="V107" s="116">
        <v>254</v>
      </c>
      <c r="W107" s="116">
        <v>108.33833</v>
      </c>
      <c r="X107" s="116">
        <v>2</v>
      </c>
      <c r="Y107" s="116">
        <v>0.10493180000000001</v>
      </c>
      <c r="Z107" s="116">
        <v>8</v>
      </c>
      <c r="AA107" s="116">
        <v>0.49811339999999998</v>
      </c>
      <c r="AB107" s="118">
        <v>980</v>
      </c>
      <c r="AC107" s="116">
        <v>69.451800000000006</v>
      </c>
      <c r="AD107" s="116">
        <v>328</v>
      </c>
      <c r="AE107" s="116">
        <v>21.939405000000001</v>
      </c>
      <c r="AF107" s="116">
        <v>921</v>
      </c>
      <c r="AG107" s="116">
        <v>81.081221999999997</v>
      </c>
      <c r="AH107" s="116">
        <v>349</v>
      </c>
      <c r="AI107" s="116">
        <v>25.091010000000001</v>
      </c>
      <c r="AJ107" s="116">
        <v>588</v>
      </c>
      <c r="AK107" s="116">
        <v>58.359935</v>
      </c>
      <c r="AL107" s="116">
        <v>1084</v>
      </c>
      <c r="AM107" s="116">
        <v>70.064772000000005</v>
      </c>
      <c r="AN107" s="116">
        <v>28</v>
      </c>
      <c r="AO107" s="116">
        <v>1.6856500000000001</v>
      </c>
      <c r="AP107" s="116">
        <v>4</v>
      </c>
      <c r="AQ107" s="116">
        <v>0.15144340000000001</v>
      </c>
      <c r="AR107" s="116">
        <v>8</v>
      </c>
      <c r="AS107" s="116">
        <v>0.70840320000000001</v>
      </c>
      <c r="AT107" s="116">
        <v>18</v>
      </c>
      <c r="AU107" s="116">
        <v>1.3213109000000001</v>
      </c>
      <c r="AV107" s="116">
        <v>3</v>
      </c>
      <c r="AW107" s="116">
        <v>0.1573977</v>
      </c>
      <c r="AX107" s="116">
        <v>8</v>
      </c>
      <c r="AY107" s="116">
        <v>0.49811339999999998</v>
      </c>
      <c r="AZ107" s="116">
        <v>13</v>
      </c>
      <c r="BA107" s="116">
        <v>0.91721549999999996</v>
      </c>
      <c r="BB107" s="116">
        <v>179</v>
      </c>
      <c r="BC107" s="116">
        <v>6.5851173999999997</v>
      </c>
      <c r="BD107" s="116">
        <v>214</v>
      </c>
      <c r="BE107" s="116">
        <v>10.879417</v>
      </c>
      <c r="BF107" s="116">
        <v>0</v>
      </c>
    </row>
    <row r="109" spans="2:61" x14ac:dyDescent="0.25">
      <c r="AA109" s="119"/>
    </row>
    <row r="110" spans="2:61" x14ac:dyDescent="0.25">
      <c r="AB110" s="43"/>
    </row>
    <row r="111" spans="2:61" x14ac:dyDescent="0.25">
      <c r="AB111" s="43"/>
    </row>
    <row r="112" spans="2:61" x14ac:dyDescent="0.25">
      <c r="AB112" s="43"/>
    </row>
    <row r="113" spans="2:60" x14ac:dyDescent="0.25">
      <c r="B113" s="120"/>
      <c r="C113" s="120"/>
      <c r="E113" s="116"/>
      <c r="F113" s="118"/>
      <c r="G113" s="118"/>
      <c r="H113" s="116"/>
      <c r="I113" s="116"/>
      <c r="J113" s="116"/>
      <c r="K113" s="116"/>
      <c r="L113" s="118"/>
      <c r="M113" s="116"/>
      <c r="N113" s="116"/>
      <c r="O113" s="118"/>
      <c r="P113" s="116"/>
      <c r="Q113" s="116"/>
      <c r="R113" s="116"/>
      <c r="S113" s="116"/>
      <c r="T113" s="116"/>
      <c r="U113" s="117"/>
      <c r="V113" s="117"/>
      <c r="W113" s="117"/>
      <c r="X113" s="117"/>
      <c r="Y113" s="117"/>
      <c r="Z113" s="117"/>
      <c r="AA113" s="117"/>
      <c r="AB113" s="121"/>
      <c r="AC113" s="122"/>
      <c r="AD113" s="117"/>
      <c r="AE113" s="117"/>
      <c r="AF113" s="117"/>
      <c r="AG113" s="117"/>
      <c r="AH113" s="117"/>
      <c r="AI113" s="117"/>
      <c r="AJ113" s="117"/>
      <c r="AK113" s="117"/>
      <c r="AL113" s="117"/>
      <c r="AM113" s="117"/>
      <c r="AN113" s="117"/>
      <c r="AO113" s="117"/>
      <c r="AP113" s="117"/>
      <c r="AQ113" s="117"/>
      <c r="AR113" s="117"/>
      <c r="AS113" s="117"/>
      <c r="AT113" s="117"/>
      <c r="AU113" s="117"/>
      <c r="AV113" s="117"/>
      <c r="AW113" s="117"/>
      <c r="AX113" s="117"/>
      <c r="AY113" s="117"/>
      <c r="AZ113" s="117"/>
      <c r="BA113" s="117"/>
      <c r="BB113" s="117"/>
      <c r="BC113" s="117"/>
      <c r="BD113" s="117"/>
      <c r="BE113" s="117"/>
      <c r="BF113" s="117"/>
      <c r="BG113" s="117"/>
      <c r="BH113" s="117"/>
    </row>
    <row r="114" spans="2:60" x14ac:dyDescent="0.25">
      <c r="B114" s="117"/>
      <c r="C114" s="116"/>
      <c r="E114" s="120"/>
      <c r="F114" s="123"/>
      <c r="G114" s="123"/>
      <c r="H114" s="120"/>
      <c r="I114" s="123"/>
      <c r="J114" s="120"/>
      <c r="K114" s="120"/>
      <c r="L114" s="123"/>
      <c r="M114" s="120"/>
      <c r="N114" s="120"/>
      <c r="O114" s="123"/>
      <c r="P114" s="120"/>
      <c r="Q114" s="120"/>
      <c r="R114" s="120"/>
      <c r="S114" s="120"/>
      <c r="T114" s="120"/>
      <c r="U114" s="117"/>
      <c r="V114" s="117"/>
      <c r="W114" s="117"/>
      <c r="X114" s="117"/>
      <c r="Y114" s="117"/>
      <c r="Z114" s="117"/>
      <c r="AA114" s="117"/>
      <c r="AB114" s="117"/>
      <c r="AC114" s="122"/>
      <c r="AD114" s="117"/>
      <c r="AE114" s="117"/>
      <c r="AF114" s="117"/>
      <c r="AG114" s="117"/>
      <c r="AH114" s="117"/>
      <c r="AI114" s="117"/>
      <c r="AJ114" s="117"/>
      <c r="AK114" s="117"/>
      <c r="AL114" s="117"/>
      <c r="AM114" s="117"/>
      <c r="AN114" s="117"/>
      <c r="AO114" s="117"/>
      <c r="AP114" s="117"/>
      <c r="AQ114" s="117"/>
      <c r="AR114" s="117"/>
      <c r="AS114" s="117"/>
      <c r="AT114" s="117"/>
      <c r="AU114" s="117"/>
      <c r="AV114" s="117"/>
      <c r="AW114" s="117"/>
      <c r="AX114" s="117"/>
      <c r="AY114" s="117"/>
      <c r="AZ114" s="117"/>
      <c r="BA114" s="117"/>
      <c r="BB114" s="117"/>
      <c r="BC114" s="117"/>
      <c r="BD114" s="117"/>
      <c r="BE114" s="117"/>
      <c r="BF114" s="117"/>
      <c r="BG114" s="117"/>
      <c r="BH114" s="117"/>
    </row>
    <row r="115" spans="2:60" x14ac:dyDescent="0.25">
      <c r="B115" s="117"/>
      <c r="C115" s="116"/>
      <c r="E115" s="120"/>
      <c r="F115" s="123"/>
      <c r="G115" s="123"/>
      <c r="H115" s="120"/>
      <c r="I115" s="123"/>
      <c r="J115" s="120"/>
      <c r="K115" s="120"/>
      <c r="L115" s="123"/>
      <c r="M115" s="120"/>
      <c r="N115" s="120"/>
      <c r="O115" s="123"/>
      <c r="P115" s="120"/>
      <c r="Q115" s="120"/>
      <c r="R115" s="120"/>
      <c r="S115" s="120"/>
      <c r="T115" s="120"/>
      <c r="U115" s="117"/>
      <c r="V115" s="117"/>
      <c r="W115" s="117"/>
      <c r="X115" s="117"/>
      <c r="Y115" s="117"/>
      <c r="Z115" s="117"/>
      <c r="AA115" s="117"/>
      <c r="AB115" s="117"/>
      <c r="AC115" s="122"/>
      <c r="AD115" s="117"/>
      <c r="AE115" s="117"/>
      <c r="AF115" s="117"/>
      <c r="AG115" s="117"/>
      <c r="AH115" s="117"/>
      <c r="AI115" s="117"/>
      <c r="AJ115" s="117"/>
      <c r="AK115" s="117"/>
      <c r="AL115" s="117"/>
      <c r="AM115" s="117"/>
      <c r="AN115" s="117"/>
      <c r="AO115" s="117"/>
      <c r="AP115" s="117"/>
      <c r="AQ115" s="117"/>
      <c r="AR115" s="117"/>
      <c r="AS115" s="117"/>
      <c r="AT115" s="117"/>
      <c r="AU115" s="117"/>
      <c r="AV115" s="117"/>
      <c r="AW115" s="117"/>
      <c r="AX115" s="117"/>
      <c r="AY115" s="117"/>
      <c r="AZ115" s="117"/>
      <c r="BA115" s="117"/>
      <c r="BB115" s="117"/>
      <c r="BC115" s="117"/>
      <c r="BD115" s="117"/>
      <c r="BE115" s="117"/>
      <c r="BF115" s="117"/>
      <c r="BG115" s="117"/>
      <c r="BH115" s="117"/>
    </row>
    <row r="116" spans="2:60" x14ac:dyDescent="0.25">
      <c r="B116" s="117"/>
      <c r="C116" s="116"/>
      <c r="E116" s="120"/>
      <c r="F116" s="123"/>
      <c r="G116" s="123"/>
      <c r="H116" s="120"/>
      <c r="I116" s="123"/>
      <c r="J116" s="120"/>
      <c r="K116" s="120"/>
      <c r="L116" s="123"/>
      <c r="M116" s="120"/>
      <c r="N116" s="120"/>
      <c r="O116" s="123"/>
      <c r="P116" s="120"/>
      <c r="Q116" s="120"/>
      <c r="R116" s="120"/>
      <c r="S116" s="120"/>
      <c r="T116" s="120"/>
      <c r="U116" s="117"/>
      <c r="V116" s="117"/>
      <c r="W116" s="117"/>
      <c r="X116" s="117"/>
      <c r="Y116" s="117"/>
      <c r="Z116" s="117"/>
      <c r="AA116" s="117"/>
      <c r="AB116" s="117"/>
      <c r="AC116" s="122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  <c r="BD116" s="117"/>
      <c r="BE116" s="117"/>
      <c r="BF116" s="117"/>
      <c r="BG116" s="117"/>
      <c r="BH116" s="117"/>
    </row>
    <row r="117" spans="2:60" x14ac:dyDescent="0.25">
      <c r="B117" s="117"/>
      <c r="C117" s="116"/>
      <c r="E117" s="120"/>
      <c r="F117" s="123"/>
      <c r="G117" s="123"/>
      <c r="H117" s="120"/>
      <c r="I117" s="123"/>
      <c r="J117" s="120"/>
      <c r="K117" s="120"/>
      <c r="L117" s="123"/>
      <c r="M117" s="120"/>
      <c r="N117" s="120"/>
      <c r="O117" s="123"/>
      <c r="P117" s="120"/>
      <c r="Q117" s="120"/>
      <c r="R117" s="120"/>
      <c r="S117" s="120"/>
      <c r="T117" s="120"/>
      <c r="U117" s="117"/>
      <c r="V117" s="117"/>
      <c r="W117" s="117"/>
      <c r="X117" s="117"/>
      <c r="Y117" s="117"/>
      <c r="Z117" s="117"/>
      <c r="AA117" s="117"/>
      <c r="AB117" s="117"/>
      <c r="AC117" s="122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</row>
    <row r="118" spans="2:60" x14ac:dyDescent="0.25">
      <c r="B118" s="117"/>
      <c r="C118" s="116"/>
      <c r="E118" s="116"/>
      <c r="F118" s="123"/>
      <c r="G118" s="123"/>
      <c r="H118" s="120"/>
      <c r="I118" s="123"/>
      <c r="J118" s="120"/>
      <c r="K118" s="120"/>
      <c r="L118" s="118"/>
      <c r="M118" s="120"/>
      <c r="N118" s="120"/>
      <c r="O118" s="123"/>
      <c r="P118" s="120"/>
      <c r="Q118" s="120"/>
      <c r="R118" s="120"/>
      <c r="S118" s="120"/>
      <c r="T118" s="120"/>
      <c r="U118" s="117"/>
      <c r="V118" s="117"/>
      <c r="W118" s="117"/>
      <c r="X118" s="117"/>
      <c r="Y118" s="117"/>
      <c r="Z118" s="117"/>
      <c r="AA118" s="117"/>
      <c r="AB118" s="117"/>
      <c r="AC118" s="122"/>
      <c r="AD118" s="117"/>
      <c r="AE118" s="117"/>
      <c r="AF118" s="117"/>
      <c r="AG118" s="117"/>
      <c r="AH118" s="117"/>
      <c r="AI118" s="117"/>
      <c r="AJ118" s="117"/>
      <c r="AK118" s="117"/>
      <c r="AL118" s="117"/>
      <c r="AM118" s="117"/>
      <c r="AN118" s="117"/>
      <c r="AO118" s="117"/>
      <c r="AP118" s="117"/>
      <c r="AQ118" s="117"/>
      <c r="AR118" s="117"/>
      <c r="AS118" s="117"/>
      <c r="AT118" s="117"/>
      <c r="AU118" s="117"/>
      <c r="AV118" s="117"/>
      <c r="AW118" s="117"/>
      <c r="AX118" s="117"/>
      <c r="AY118" s="117"/>
      <c r="AZ118" s="117"/>
      <c r="BA118" s="117"/>
      <c r="BB118" s="117"/>
      <c r="BC118" s="117"/>
      <c r="BD118" s="117"/>
      <c r="BE118" s="117"/>
      <c r="BF118" s="117"/>
      <c r="BG118" s="117"/>
      <c r="BH118" s="117"/>
    </row>
    <row r="119" spans="2:60" x14ac:dyDescent="0.25">
      <c r="B119" s="117"/>
      <c r="C119" s="116"/>
      <c r="E119" s="120"/>
      <c r="F119" s="123"/>
      <c r="G119" s="123"/>
      <c r="H119" s="120"/>
      <c r="I119" s="123"/>
      <c r="J119" s="120"/>
      <c r="K119" s="120"/>
      <c r="L119" s="123"/>
      <c r="M119" s="120"/>
      <c r="N119" s="120"/>
      <c r="O119" s="123"/>
      <c r="P119" s="120"/>
      <c r="Q119" s="120"/>
      <c r="R119" s="120"/>
      <c r="S119" s="120"/>
      <c r="T119" s="120"/>
      <c r="U119" s="117"/>
      <c r="V119" s="117"/>
      <c r="W119" s="117"/>
      <c r="X119" s="117"/>
      <c r="Y119" s="117"/>
      <c r="Z119" s="117"/>
      <c r="AA119" s="117"/>
      <c r="AB119" s="117"/>
      <c r="AC119" s="122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</row>
    <row r="120" spans="2:60" x14ac:dyDescent="0.25">
      <c r="B120" s="117"/>
      <c r="C120" s="116"/>
      <c r="E120" s="120"/>
      <c r="F120" s="123"/>
      <c r="G120" s="123"/>
      <c r="H120" s="120"/>
      <c r="I120" s="123"/>
      <c r="J120" s="120"/>
      <c r="K120" s="120"/>
      <c r="L120" s="123"/>
      <c r="M120" s="120"/>
      <c r="N120" s="120"/>
      <c r="O120" s="123"/>
      <c r="P120" s="120"/>
      <c r="Q120" s="120"/>
      <c r="R120" s="120"/>
      <c r="S120" s="120"/>
      <c r="T120" s="120"/>
      <c r="U120" s="117"/>
      <c r="V120" s="117"/>
      <c r="W120" s="117"/>
      <c r="X120" s="117"/>
      <c r="Y120" s="117"/>
      <c r="Z120" s="117"/>
      <c r="AA120" s="117"/>
      <c r="AB120" s="117"/>
      <c r="AC120" s="122"/>
      <c r="AD120" s="117"/>
      <c r="AE120" s="117"/>
      <c r="AF120" s="117"/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7"/>
      <c r="AW120" s="117"/>
      <c r="AX120" s="117"/>
      <c r="AY120" s="117"/>
      <c r="AZ120" s="117"/>
      <c r="BA120" s="117"/>
      <c r="BB120" s="117"/>
      <c r="BC120" s="117"/>
      <c r="BD120" s="117"/>
      <c r="BE120" s="117"/>
      <c r="BF120" s="117"/>
      <c r="BG120" s="117"/>
      <c r="BH120" s="117"/>
    </row>
    <row r="121" spans="2:60" x14ac:dyDescent="0.25">
      <c r="B121" s="117"/>
      <c r="C121" s="116"/>
      <c r="E121" s="120"/>
      <c r="F121" s="123"/>
      <c r="G121" s="123"/>
      <c r="H121" s="120"/>
      <c r="I121" s="123"/>
      <c r="J121" s="120"/>
      <c r="K121" s="120"/>
      <c r="L121" s="123"/>
      <c r="M121" s="120"/>
      <c r="N121" s="120"/>
      <c r="O121" s="123"/>
      <c r="P121" s="120"/>
      <c r="Q121" s="120"/>
      <c r="R121" s="120"/>
      <c r="S121" s="120"/>
      <c r="T121" s="120"/>
      <c r="AB121"/>
      <c r="AC121" s="20"/>
    </row>
  </sheetData>
  <mergeCells count="44">
    <mergeCell ref="U1:V1"/>
    <mergeCell ref="B1:B2"/>
    <mergeCell ref="C1:C2"/>
    <mergeCell ref="D1:D2"/>
    <mergeCell ref="E1:F1"/>
    <mergeCell ref="G1:H1"/>
    <mergeCell ref="I1:J1"/>
    <mergeCell ref="BC1:BD1"/>
    <mergeCell ref="BE1:BF1"/>
    <mergeCell ref="AI1:AJ1"/>
    <mergeCell ref="AK1:AL1"/>
    <mergeCell ref="AM1:AN1"/>
    <mergeCell ref="AO1:AP1"/>
    <mergeCell ref="AQ1:AR1"/>
    <mergeCell ref="AS1:AT1"/>
    <mergeCell ref="B40:B52"/>
    <mergeCell ref="AU1:AV1"/>
    <mergeCell ref="AW1:AX1"/>
    <mergeCell ref="AY1:AZ1"/>
    <mergeCell ref="BA1:BB1"/>
    <mergeCell ref="W1:X1"/>
    <mergeCell ref="Y1:Z1"/>
    <mergeCell ref="AA1:AB1"/>
    <mergeCell ref="AC1:AD1"/>
    <mergeCell ref="AE1:AF1"/>
    <mergeCell ref="AG1:AH1"/>
    <mergeCell ref="K1:L1"/>
    <mergeCell ref="M1:N1"/>
    <mergeCell ref="O1:P1"/>
    <mergeCell ref="Q1:R1"/>
    <mergeCell ref="S1:T1"/>
    <mergeCell ref="B3:B17"/>
    <mergeCell ref="B19:B20"/>
    <mergeCell ref="B24:B26"/>
    <mergeCell ref="B30:B33"/>
    <mergeCell ref="B35:B38"/>
    <mergeCell ref="B86:B90"/>
    <mergeCell ref="B92:B105"/>
    <mergeCell ref="B54:B58"/>
    <mergeCell ref="B60:B69"/>
    <mergeCell ref="B71:B73"/>
    <mergeCell ref="B75:B76"/>
    <mergeCell ref="B78:B81"/>
    <mergeCell ref="B83:B8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Karthiga Dhakshnamurthy, Integra-PDY, IN</cp:lastModifiedBy>
  <dcterms:created xsi:type="dcterms:W3CDTF">2019-12-04T03:04:55Z</dcterms:created>
  <dcterms:modified xsi:type="dcterms:W3CDTF">2019-12-31T12:24:13Z</dcterms:modified>
</cp:coreProperties>
</file>