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E:\Sectie KinderInfectieziekten\Personal files\Lucille\PhD\Paper - Sp antigen discovery\Virulence rebuttal\Supplementary Tables\"/>
    </mc:Choice>
  </mc:AlternateContent>
  <xr:revisionPtr revIDLastSave="0" documentId="13_ncr:1_{1BD2CA1C-5167-42D4-9BF8-CD94B02CD5DB}" xr6:coauthVersionLast="41" xr6:coauthVersionMax="41" xr10:uidLastSave="{00000000-0000-0000-0000-000000000000}"/>
  <bookViews>
    <workbookView xWindow="-28920" yWindow="-120" windowWidth="29040" windowHeight="16440" xr2:uid="{00000000-000D-0000-FFFF-FFFF00000000}"/>
  </bookViews>
  <sheets>
    <sheet name="Sheet1" sheetId="1" r:id="rId1"/>
  </sheets>
  <definedNames>
    <definedName name="_xlnm.Print_Area" localSheetId="0">Sheet1!$A$1:$K$41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1" l="1"/>
  <c r="G23" i="1" s="1"/>
  <c r="G24" i="1" s="1"/>
  <c r="G25" i="1" s="1"/>
  <c r="F22" i="1"/>
  <c r="F23" i="1" s="1"/>
  <c r="F24" i="1" s="1"/>
  <c r="F25" i="1" s="1"/>
  <c r="E22" i="1"/>
  <c r="E23" i="1" s="1"/>
  <c r="E24" i="1" s="1"/>
  <c r="E25" i="1" s="1"/>
  <c r="D22" i="1"/>
  <c r="D23" i="1" s="1"/>
  <c r="D24" i="1" s="1"/>
  <c r="D25" i="1" s="1"/>
  <c r="C22" i="1"/>
  <c r="C23" i="1" s="1"/>
  <c r="C24" i="1" s="1"/>
  <c r="C25" i="1" s="1"/>
  <c r="B22" i="1"/>
  <c r="B23" i="1" s="1"/>
  <c r="B24" i="1" s="1"/>
  <c r="B25" i="1" s="1"/>
  <c r="B40" i="1" l="1"/>
  <c r="B41" i="1" s="1"/>
  <c r="B42" i="1" s="1"/>
  <c r="B43" i="1" s="1"/>
</calcChain>
</file>

<file path=xl/sharedStrings.xml><?xml version="1.0" encoding="utf-8"?>
<sst xmlns="http://schemas.openxmlformats.org/spreadsheetml/2006/main" count="43" uniqueCount="38">
  <si>
    <t>Mg2+</t>
  </si>
  <si>
    <t xml:space="preserve">Metal mixture: </t>
  </si>
  <si>
    <t>Manganese solution:</t>
  </si>
  <si>
    <t>Chemicals:</t>
  </si>
  <si>
    <t>Preparation:</t>
  </si>
  <si>
    <t>Manganese standard solution, concentrate, 1,000 mg Mn in water (from MnCl2) Titrisol® standard for AAS (Merck)</t>
  </si>
  <si>
    <r>
      <t>Copper standard solution, concentrate, 1,000 mg Cu in water (from CuCl</t>
    </r>
    <r>
      <rPr>
        <sz val="7"/>
        <color theme="1"/>
        <rFont val="Calibri"/>
        <family val="2"/>
        <scheme val="minor"/>
      </rPr>
      <t>2</t>
    </r>
    <r>
      <rPr>
        <sz val="11"/>
        <color theme="1"/>
        <rFont val="Calibri"/>
        <family val="2"/>
        <scheme val="minor"/>
      </rPr>
      <t>) Titrisol® standard for AAS (Merck)</t>
    </r>
  </si>
  <si>
    <r>
      <t>Cobalt standard solution, concentrate, 1,000 mg Co in water (from CoCl</t>
    </r>
    <r>
      <rPr>
        <vertAlign val="subscript"/>
        <sz val="7"/>
        <color theme="1"/>
        <rFont val="Calibri"/>
        <family val="2"/>
        <scheme val="minor"/>
      </rPr>
      <t>2</t>
    </r>
    <r>
      <rPr>
        <sz val="11"/>
        <color theme="1"/>
        <rFont val="Calibri"/>
        <family val="2"/>
        <scheme val="minor"/>
      </rPr>
      <t>) Titrisol® standard for AAS (Merck)</t>
    </r>
  </si>
  <si>
    <t>Zinc standard solution, concentrate, 1,000 mg Zn in 0.06% hydrochloric acid (from ZnCl₂) Titrisol® standard for AAS (Merck)</t>
  </si>
  <si>
    <t>Magnesium standard solution, concentrate, 1,000 mg Mg in 6% hydrochloric acid (from MgCl2) Titrisol® standard for AAS (Merck)</t>
  </si>
  <si>
    <t>Calcium standard solution, concentrate, 1,000 mg Ca in 6.5% hydrochloric acid (from CaCl2) Titrisol® standard for AAS (Merck)</t>
  </si>
  <si>
    <r>
      <t>Iron standard solution, concentrate, 1,000 mg Fe in 15% hydrochloric acid (from FeCl</t>
    </r>
    <r>
      <rPr>
        <vertAlign val="subscript"/>
        <sz val="11"/>
        <color theme="1"/>
        <rFont val="Calibri"/>
        <family val="2"/>
        <scheme val="minor"/>
      </rPr>
      <t>3</t>
    </r>
    <r>
      <rPr>
        <sz val="11"/>
        <color theme="1"/>
        <rFont val="Calibri"/>
        <family val="2"/>
        <scheme val="minor"/>
      </rPr>
      <t>) Titrisol® standard for AAS (Merck)</t>
    </r>
  </si>
  <si>
    <t>Divalent cation</t>
  </si>
  <si>
    <t>Ca2+</t>
  </si>
  <si>
    <t>Co2+</t>
  </si>
  <si>
    <t>Cu2+</t>
  </si>
  <si>
    <t>Zn2+</t>
  </si>
  <si>
    <t>Fe3+</t>
  </si>
  <si>
    <t>Required volume (mL) from standard solution</t>
  </si>
  <si>
    <r>
      <t xml:space="preserve">mean conc </t>
    </r>
    <r>
      <rPr>
        <i/>
        <sz val="11"/>
        <color theme="1"/>
        <rFont val="Calibri"/>
        <family val="2"/>
        <scheme val="minor"/>
      </rPr>
      <t>in vivo</t>
    </r>
    <r>
      <rPr>
        <sz val="11"/>
        <color theme="1"/>
        <rFont val="Calibri"/>
        <family val="2"/>
        <scheme val="minor"/>
      </rPr>
      <t xml:space="preserve"> (</t>
    </r>
    <r>
      <rPr>
        <sz val="11"/>
        <color theme="1"/>
        <rFont val="Calibri"/>
        <family val="2"/>
      </rPr>
      <t>µ</t>
    </r>
    <r>
      <rPr>
        <sz val="11"/>
        <color theme="1"/>
        <rFont val="Calibri"/>
        <family val="2"/>
        <scheme val="minor"/>
      </rPr>
      <t>g/L)</t>
    </r>
  </si>
  <si>
    <t>Desired conc 100x stock (µg/L)</t>
  </si>
  <si>
    <t>Mn2+</t>
  </si>
  <si>
    <t>Adjust pH to ~1.9 using 5M NaOH while stirring (higher pH will lead to precipitate formation)</t>
  </si>
  <si>
    <t>Fill up to 10 ml using MilliQ (9.98 mL)</t>
  </si>
  <si>
    <t>Desired amount (µg) in 25 mL</t>
  </si>
  <si>
    <t>Desired amount (mg) in 25 ml</t>
  </si>
  <si>
    <t>Fill up 20 ml using MilliQ (6.68 mL)</t>
  </si>
  <si>
    <t>Recipe below is for 25 mL 100X stock of metal mixture and 10 mL a 1000X stock Manganese solution. All other medium components can be prepared as described previously.</t>
  </si>
  <si>
    <t>Add up to 25 mL using MilliQ</t>
  </si>
  <si>
    <t>Desired amount (µg) in 10 mL</t>
  </si>
  <si>
    <t>Desired amount (mg) in 10 ml</t>
  </si>
  <si>
    <t>All standards are dissolved in 50 mL of the indicated buffer</t>
  </si>
  <si>
    <t>Desired conc 1000x stock (µg/L)</t>
  </si>
  <si>
    <r>
      <t xml:space="preserve">For manganese and cobalt </t>
    </r>
    <r>
      <rPr>
        <i/>
        <sz val="11"/>
        <color theme="1"/>
        <rFont val="Calibri"/>
        <family val="2"/>
        <scheme val="minor"/>
      </rPr>
      <t>in vivo</t>
    </r>
    <r>
      <rPr>
        <sz val="11"/>
        <color theme="1"/>
        <rFont val="Calibri"/>
        <family val="2"/>
        <scheme val="minor"/>
      </rPr>
      <t xml:space="preserve"> samples were below the detection limit of 40 </t>
    </r>
    <r>
      <rPr>
        <sz val="11"/>
        <color theme="1"/>
        <rFont val="Calibri"/>
        <family val="2"/>
      </rPr>
      <t>µ</t>
    </r>
    <r>
      <rPr>
        <sz val="11"/>
        <color theme="1"/>
        <rFont val="Calibri"/>
        <family val="2"/>
        <scheme val="minor"/>
      </rPr>
      <t xml:space="preserve">g/L. Therefore, cobalt and manganese levels in IVM-CDM were set at 40 </t>
    </r>
    <r>
      <rPr>
        <sz val="11"/>
        <color theme="1"/>
        <rFont val="Calibri"/>
        <family val="2"/>
      </rPr>
      <t>µ</t>
    </r>
    <r>
      <rPr>
        <sz val="11"/>
        <color theme="1"/>
        <rFont val="Calibri"/>
        <family val="2"/>
        <scheme val="minor"/>
      </rPr>
      <t>g/L</t>
    </r>
  </si>
  <si>
    <t>Standard is dissolved in 50 mL of the indicated buffer</t>
  </si>
  <si>
    <t xml:space="preserve">For preparation of IVM-CDM the metal mixture and manganese solution has to be adjusted compared to the recipe of Kloosterman et al., 2006. </t>
  </si>
  <si>
    <t>Table S6. Preparation of transition metal components IVM-CDM</t>
  </si>
  <si>
    <t>Concentrations used in IVM-CDM is based on the mean concentration of transition metal levels in nasal fluid collected from the inferior turbinate by Schirmer strip from 10 indivuals during the winter and the summer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</si>
</sst>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8" x14ac:knownFonts="1">
    <font>
      <sz val="11"/>
      <color theme="1"/>
      <name val="Calibri"/>
      <family val="2"/>
      <scheme val="minor"/>
    </font>
    <font>
      <i/>
      <sz val="11"/>
      <color theme="1"/>
      <name val="Calibri"/>
      <family val="2"/>
      <scheme val="minor"/>
    </font>
    <font>
      <b/>
      <sz val="11"/>
      <color theme="1"/>
      <name val="Calibri"/>
      <family val="2"/>
      <scheme val="minor"/>
    </font>
    <font>
      <u/>
      <sz val="11"/>
      <color theme="1"/>
      <name val="Calibri"/>
      <family val="2"/>
      <scheme val="minor"/>
    </font>
    <font>
      <sz val="7"/>
      <color theme="1"/>
      <name val="Calibri"/>
      <family val="2"/>
      <scheme val="minor"/>
    </font>
    <font>
      <vertAlign val="subscript"/>
      <sz val="7"/>
      <color theme="1"/>
      <name val="Calibri"/>
      <family val="2"/>
      <scheme val="minor"/>
    </font>
    <font>
      <vertAlign val="subscript"/>
      <sz val="11"/>
      <color theme="1"/>
      <name val="Calibri"/>
      <family val="2"/>
      <scheme val="minor"/>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2" fontId="0" fillId="0" borderId="0" xfId="0" applyNumberFormat="1"/>
    <xf numFmtId="0" fontId="2" fillId="0" borderId="0" xfId="0" applyFont="1"/>
    <xf numFmtId="0" fontId="3" fillId="0" borderId="0" xfId="0" applyFont="1"/>
    <xf numFmtId="0" fontId="2" fillId="0" borderId="0" xfId="0" applyFont="1" applyAlignment="1">
      <alignment horizontal="center"/>
    </xf>
    <xf numFmtId="164" fontId="0" fillId="0" borderId="0" xfId="0" applyNumberFormat="1"/>
    <xf numFmtId="165" fontId="0" fillId="0" borderId="0" xfId="0" applyNumberFormat="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
  <sheetViews>
    <sheetView tabSelected="1" workbookViewId="0">
      <selection activeCell="H12" sqref="H12"/>
    </sheetView>
  </sheetViews>
  <sheetFormatPr defaultRowHeight="15" x14ac:dyDescent="0.25"/>
  <cols>
    <col min="1" max="1" width="42.42578125" customWidth="1"/>
    <col min="2" max="3" width="10.5703125" bestFit="1" customWidth="1"/>
    <col min="4" max="4" width="7.5703125" bestFit="1" customWidth="1"/>
    <col min="5" max="6" width="8.5703125" bestFit="1" customWidth="1"/>
    <col min="7" max="7" width="9.5703125" bestFit="1" customWidth="1"/>
    <col min="8" max="8" width="23.85546875" bestFit="1" customWidth="1"/>
    <col min="9" max="9" width="10.5703125" bestFit="1" customWidth="1"/>
    <col min="11" max="11" width="13.140625" customWidth="1"/>
  </cols>
  <sheetData>
    <row r="1" spans="1:10" s="2" customFormat="1" x14ac:dyDescent="0.25">
      <c r="A1" s="2" t="s">
        <v>36</v>
      </c>
    </row>
    <row r="3" spans="1:10" x14ac:dyDescent="0.25">
      <c r="A3" t="s">
        <v>35</v>
      </c>
      <c r="J3" s="1"/>
    </row>
    <row r="4" spans="1:10" x14ac:dyDescent="0.25">
      <c r="A4" t="s">
        <v>27</v>
      </c>
      <c r="J4" s="1"/>
    </row>
    <row r="5" spans="1:10" x14ac:dyDescent="0.25">
      <c r="A5" t="s">
        <v>33</v>
      </c>
      <c r="J5" s="1"/>
    </row>
    <row r="6" spans="1:10" x14ac:dyDescent="0.25">
      <c r="A6" t="s">
        <v>37</v>
      </c>
      <c r="J6" s="1"/>
    </row>
    <row r="7" spans="1:10" x14ac:dyDescent="0.25">
      <c r="J7" s="1"/>
    </row>
    <row r="8" spans="1:10" x14ac:dyDescent="0.25">
      <c r="A8" s="2" t="s">
        <v>1</v>
      </c>
      <c r="J8" s="1"/>
    </row>
    <row r="9" spans="1:10" x14ac:dyDescent="0.25">
      <c r="A9" s="3" t="s">
        <v>3</v>
      </c>
      <c r="J9" s="1"/>
    </row>
    <row r="10" spans="1:10" x14ac:dyDescent="0.25">
      <c r="A10" t="s">
        <v>6</v>
      </c>
      <c r="J10" s="1"/>
    </row>
    <row r="11" spans="1:10" x14ac:dyDescent="0.25">
      <c r="A11" t="s">
        <v>7</v>
      </c>
      <c r="J11" s="1"/>
    </row>
    <row r="12" spans="1:10" x14ac:dyDescent="0.25">
      <c r="A12" t="s">
        <v>8</v>
      </c>
      <c r="J12" s="1"/>
    </row>
    <row r="13" spans="1:10" x14ac:dyDescent="0.25">
      <c r="A13" t="s">
        <v>9</v>
      </c>
      <c r="J13" s="1"/>
    </row>
    <row r="14" spans="1:10" x14ac:dyDescent="0.25">
      <c r="A14" t="s">
        <v>10</v>
      </c>
      <c r="J14" s="1"/>
    </row>
    <row r="15" spans="1:10" ht="18" x14ac:dyDescent="0.35">
      <c r="A15" t="s">
        <v>11</v>
      </c>
      <c r="J15" s="1"/>
    </row>
    <row r="16" spans="1:10" x14ac:dyDescent="0.25">
      <c r="A16" t="s">
        <v>31</v>
      </c>
      <c r="J16" s="1"/>
    </row>
    <row r="17" spans="1:10" x14ac:dyDescent="0.25">
      <c r="J17" s="1"/>
    </row>
    <row r="18" spans="1:10" x14ac:dyDescent="0.25">
      <c r="A18" s="3" t="s">
        <v>4</v>
      </c>
    </row>
    <row r="20" spans="1:10" x14ac:dyDescent="0.25">
      <c r="A20" t="s">
        <v>12</v>
      </c>
      <c r="B20" s="4" t="s">
        <v>0</v>
      </c>
      <c r="C20" s="4" t="s">
        <v>13</v>
      </c>
      <c r="D20" s="4" t="s">
        <v>14</v>
      </c>
      <c r="E20" s="4" t="s">
        <v>15</v>
      </c>
      <c r="F20" s="4" t="s">
        <v>16</v>
      </c>
      <c r="G20" s="4" t="s">
        <v>17</v>
      </c>
    </row>
    <row r="21" spans="1:10" x14ac:dyDescent="0.25">
      <c r="A21" t="s">
        <v>19</v>
      </c>
      <c r="B21" s="5">
        <v>34023.738499999999</v>
      </c>
      <c r="C21" s="5">
        <v>70105.89</v>
      </c>
      <c r="D21" s="5">
        <v>40</v>
      </c>
      <c r="E21" s="5">
        <v>410.63183250000003</v>
      </c>
      <c r="F21" s="5">
        <v>786.59426499999995</v>
      </c>
      <c r="G21" s="5">
        <v>1174.228705</v>
      </c>
    </row>
    <row r="22" spans="1:10" x14ac:dyDescent="0.25">
      <c r="A22" t="s">
        <v>20</v>
      </c>
      <c r="B22" s="5">
        <f>B21*100</f>
        <v>3402373.85</v>
      </c>
      <c r="C22" s="5">
        <f t="shared" ref="C22:F22" si="0">C21*100</f>
        <v>7010589</v>
      </c>
      <c r="D22" s="5">
        <f t="shared" si="0"/>
        <v>4000</v>
      </c>
      <c r="E22" s="5">
        <f t="shared" si="0"/>
        <v>41063.183250000002</v>
      </c>
      <c r="F22" s="5">
        <f t="shared" si="0"/>
        <v>78659.426500000001</v>
      </c>
      <c r="G22" s="5">
        <f>G21*100</f>
        <v>117422.8705</v>
      </c>
    </row>
    <row r="23" spans="1:10" x14ac:dyDescent="0.25">
      <c r="A23" t="s">
        <v>24</v>
      </c>
      <c r="B23" s="5">
        <f>B22/40</f>
        <v>85059.346250000002</v>
      </c>
      <c r="C23" s="5">
        <f t="shared" ref="C23:G23" si="1">C22/40</f>
        <v>175264.72500000001</v>
      </c>
      <c r="D23" s="5">
        <f t="shared" si="1"/>
        <v>100</v>
      </c>
      <c r="E23" s="5">
        <f t="shared" si="1"/>
        <v>1026.57958125</v>
      </c>
      <c r="F23" s="5">
        <f t="shared" si="1"/>
        <v>1966.4856625</v>
      </c>
      <c r="G23" s="5">
        <f t="shared" si="1"/>
        <v>2935.5717625000002</v>
      </c>
    </row>
    <row r="24" spans="1:10" x14ac:dyDescent="0.25">
      <c r="A24" t="s">
        <v>25</v>
      </c>
      <c r="B24" s="5">
        <f>B23/1000</f>
        <v>85.059346250000004</v>
      </c>
      <c r="C24" s="5">
        <f t="shared" ref="C24:G24" si="2">C23/1000</f>
        <v>175.264725</v>
      </c>
      <c r="D24" s="5">
        <f t="shared" si="2"/>
        <v>0.1</v>
      </c>
      <c r="E24" s="5">
        <f t="shared" si="2"/>
        <v>1.02657958125</v>
      </c>
      <c r="F24" s="5">
        <f t="shared" si="2"/>
        <v>1.9664856625</v>
      </c>
      <c r="G24" s="5">
        <f t="shared" si="2"/>
        <v>2.9355717625000004</v>
      </c>
    </row>
    <row r="25" spans="1:10" x14ac:dyDescent="0.25">
      <c r="A25" t="s">
        <v>18</v>
      </c>
      <c r="B25" s="6">
        <f>B24*50/1000</f>
        <v>4.2529673125</v>
      </c>
      <c r="C25" s="6">
        <f t="shared" ref="C25" si="3">C24*50/1000</f>
        <v>8.7632362500000003</v>
      </c>
      <c r="D25" s="6">
        <f>D24*50/1000</f>
        <v>5.0000000000000001E-3</v>
      </c>
      <c r="E25" s="6">
        <f>E24*50/1000</f>
        <v>5.1328979062500002E-2</v>
      </c>
      <c r="F25" s="6">
        <f>F24*50/1000</f>
        <v>9.8324283124999995E-2</v>
      </c>
      <c r="G25" s="6">
        <f t="shared" ref="G25" si="4">G24*50/1000</f>
        <v>0.14677858812500003</v>
      </c>
    </row>
    <row r="26" spans="1:10" x14ac:dyDescent="0.25">
      <c r="B26" s="1"/>
      <c r="C26" s="1"/>
      <c r="D26" s="1"/>
      <c r="E26" s="1"/>
      <c r="F26" s="1"/>
      <c r="G26" s="1"/>
    </row>
    <row r="27" spans="1:10" x14ac:dyDescent="0.25">
      <c r="A27" t="s">
        <v>26</v>
      </c>
      <c r="B27" s="1"/>
    </row>
    <row r="28" spans="1:10" x14ac:dyDescent="0.25">
      <c r="A28" t="s">
        <v>22</v>
      </c>
    </row>
    <row r="29" spans="1:10" x14ac:dyDescent="0.25">
      <c r="A29" t="s">
        <v>28</v>
      </c>
    </row>
    <row r="31" spans="1:10" x14ac:dyDescent="0.25">
      <c r="A31" s="2" t="s">
        <v>2</v>
      </c>
    </row>
    <row r="32" spans="1:10" x14ac:dyDescent="0.25">
      <c r="A32" s="3" t="s">
        <v>3</v>
      </c>
    </row>
    <row r="33" spans="1:2" x14ac:dyDescent="0.25">
      <c r="A33" t="s">
        <v>5</v>
      </c>
    </row>
    <row r="34" spans="1:2" x14ac:dyDescent="0.25">
      <c r="A34" t="s">
        <v>34</v>
      </c>
    </row>
    <row r="36" spans="1:2" x14ac:dyDescent="0.25">
      <c r="A36" s="3" t="s">
        <v>4</v>
      </c>
    </row>
    <row r="38" spans="1:2" x14ac:dyDescent="0.25">
      <c r="A38" t="s">
        <v>12</v>
      </c>
      <c r="B38" s="4" t="s">
        <v>21</v>
      </c>
    </row>
    <row r="39" spans="1:2" x14ac:dyDescent="0.25">
      <c r="A39" t="s">
        <v>19</v>
      </c>
      <c r="B39" s="1">
        <v>40</v>
      </c>
    </row>
    <row r="40" spans="1:2" x14ac:dyDescent="0.25">
      <c r="A40" t="s">
        <v>32</v>
      </c>
      <c r="B40" s="1">
        <f>1000*B39</f>
        <v>40000</v>
      </c>
    </row>
    <row r="41" spans="1:2" x14ac:dyDescent="0.25">
      <c r="A41" t="s">
        <v>29</v>
      </c>
      <c r="B41" s="1">
        <f>B40/100</f>
        <v>400</v>
      </c>
    </row>
    <row r="42" spans="1:2" x14ac:dyDescent="0.25">
      <c r="A42" t="s">
        <v>30</v>
      </c>
      <c r="B42" s="1">
        <f>B41/1000</f>
        <v>0.4</v>
      </c>
    </row>
    <row r="43" spans="1:2" x14ac:dyDescent="0.25">
      <c r="A43" t="s">
        <v>18</v>
      </c>
      <c r="B43" s="1">
        <f>B42*50/1000</f>
        <v>0.02</v>
      </c>
    </row>
    <row r="45" spans="1:2" x14ac:dyDescent="0.25">
      <c r="A45" s="1" t="s">
        <v>23</v>
      </c>
      <c r="B45" s="1"/>
    </row>
  </sheetData>
  <pageMargins left="0.7" right="0.7" top="0.75" bottom="0.75" header="0.3" footer="0.3"/>
  <pageSetup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Sheet1</vt:lpstr>
      <vt:lpstr>Sheet1!Afdrukbereik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Lucille</dc:creator>
  <cp:lastModifiedBy>z041154</cp:lastModifiedBy>
  <cp:lastPrinted>2017-10-16T06:21:38Z</cp:lastPrinted>
  <dcterms:created xsi:type="dcterms:W3CDTF">2017-10-14T07:47:49Z</dcterms:created>
  <dcterms:modified xsi:type="dcterms:W3CDTF">2020-07-15T09:17:55Z</dcterms:modified>
</cp:coreProperties>
</file>