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riesz\Documents\eros_projects\CFlux\SupplementalMaterial\ConfusionMatrices\"/>
    </mc:Choice>
  </mc:AlternateContent>
  <bookViews>
    <workbookView xWindow="0" yWindow="0" windowWidth="1305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L13" i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E13" i="1"/>
  <c r="D13" i="1"/>
  <c r="D14" i="1" s="1"/>
  <c r="C13" i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M13" i="1" l="1"/>
  <c r="C14" i="1"/>
  <c r="N14" i="1"/>
  <c r="N3" i="1"/>
</calcChain>
</file>

<file path=xl/sharedStrings.xml><?xml version="1.0" encoding="utf-8"?>
<sst xmlns="http://schemas.openxmlformats.org/spreadsheetml/2006/main" count="26" uniqueCount="15">
  <si>
    <t>NASS CDL (Resampled)</t>
  </si>
  <si>
    <t>Corn</t>
  </si>
  <si>
    <t>Cotton</t>
  </si>
  <si>
    <t>Sorghum</t>
  </si>
  <si>
    <t>Soybeans</t>
  </si>
  <si>
    <t>Spring Wheat</t>
  </si>
  <si>
    <t>Winter Wheat</t>
  </si>
  <si>
    <t>Alfalfa</t>
  </si>
  <si>
    <t>Other Hay/Non-Alfalfa</t>
  </si>
  <si>
    <t>Fallow/Idle Cropland</t>
  </si>
  <si>
    <t>Other</t>
  </si>
  <si>
    <t>Total</t>
  </si>
  <si>
    <t>Modeled Crop Classification</t>
  </si>
  <si>
    <t>Producer's Accuracy (%)</t>
  </si>
  <si>
    <t>User's Accuracy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</si>
</sst>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C1" workbookViewId="0">
      <selection activeCell="N3" sqref="N3"/>
    </sheetView>
  </sheetViews>
  <sheetFormatPr defaultRowHeight="15" x14ac:dyDescent="0.25"/>
  <cols>
    <col min="1" max="1" width="13.85546875" customWidth="1"/>
    <col min="2" max="2" width="21.42578125" bestFit="1" customWidth="1"/>
    <col min="3" max="13" width="11.42578125" customWidth="1"/>
    <col min="14" max="14" width="13" customWidth="1"/>
  </cols>
  <sheetData>
    <row r="1" spans="1:14" x14ac:dyDescent="0.25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</row>
    <row r="2" spans="1:14" ht="45" x14ac:dyDescent="0.25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0" t="s">
        <v>11</v>
      </c>
      <c r="N2" s="1" t="s">
        <v>14</v>
      </c>
    </row>
    <row r="3" spans="1:14" x14ac:dyDescent="0.25">
      <c r="A3" s="12" t="s">
        <v>12</v>
      </c>
      <c r="B3" s="2" t="s">
        <v>1</v>
      </c>
      <c r="C3" s="3">
        <v>2785193</v>
      </c>
      <c r="D3" s="4">
        <v>10969</v>
      </c>
      <c r="E3" s="4">
        <v>25940</v>
      </c>
      <c r="F3" s="4">
        <v>847183</v>
      </c>
      <c r="G3" s="4">
        <v>12552</v>
      </c>
      <c r="H3" s="4">
        <v>55246</v>
      </c>
      <c r="I3" s="4">
        <v>19597</v>
      </c>
      <c r="J3" s="4">
        <v>5606</v>
      </c>
      <c r="K3" s="4">
        <v>21158</v>
      </c>
      <c r="L3" s="4">
        <v>385079</v>
      </c>
      <c r="M3" s="5">
        <f>SUM(C3:L3)</f>
        <v>4168523</v>
      </c>
      <c r="N3" s="6">
        <f>C3/M3*100</f>
        <v>66.814864641504911</v>
      </c>
    </row>
    <row r="4" spans="1:14" x14ac:dyDescent="0.25">
      <c r="A4" s="12"/>
      <c r="B4" s="2" t="s">
        <v>2</v>
      </c>
      <c r="C4" s="4">
        <v>10147</v>
      </c>
      <c r="D4" s="3">
        <v>346317</v>
      </c>
      <c r="E4" s="4">
        <v>15772</v>
      </c>
      <c r="F4" s="4">
        <v>19653</v>
      </c>
      <c r="G4" s="4">
        <v>151</v>
      </c>
      <c r="H4" s="4">
        <v>21717</v>
      </c>
      <c r="I4" s="4">
        <v>2124</v>
      </c>
      <c r="J4" s="4">
        <v>127</v>
      </c>
      <c r="K4" s="4">
        <v>5920</v>
      </c>
      <c r="L4" s="4">
        <v>44813</v>
      </c>
      <c r="M4" s="5">
        <f t="shared" ref="M4:M12" si="0">SUM(C4:L4)</f>
        <v>466741</v>
      </c>
      <c r="N4" s="6">
        <f>D4/M4*100</f>
        <v>74.198966878847145</v>
      </c>
    </row>
    <row r="5" spans="1:14" x14ac:dyDescent="0.25">
      <c r="A5" s="12"/>
      <c r="B5" s="2" t="s">
        <v>3</v>
      </c>
      <c r="C5" s="4">
        <v>12016</v>
      </c>
      <c r="D5" s="4">
        <v>11612</v>
      </c>
      <c r="E5" s="3">
        <v>115515</v>
      </c>
      <c r="F5" s="4">
        <v>6195</v>
      </c>
      <c r="G5" s="4">
        <v>152</v>
      </c>
      <c r="H5" s="4">
        <v>21209</v>
      </c>
      <c r="I5" s="4">
        <v>475</v>
      </c>
      <c r="J5" s="4">
        <v>64</v>
      </c>
      <c r="K5" s="4">
        <v>11926</v>
      </c>
      <c r="L5" s="4">
        <v>18298</v>
      </c>
      <c r="M5" s="5">
        <f t="shared" si="0"/>
        <v>197462</v>
      </c>
      <c r="N5" s="6">
        <f>E5/M5*100</f>
        <v>58.499863264830701</v>
      </c>
    </row>
    <row r="6" spans="1:14" x14ac:dyDescent="0.25">
      <c r="A6" s="12"/>
      <c r="B6" s="2" t="s">
        <v>4</v>
      </c>
      <c r="C6" s="4">
        <v>686246</v>
      </c>
      <c r="D6" s="4">
        <v>29890</v>
      </c>
      <c r="E6" s="4">
        <v>6207</v>
      </c>
      <c r="F6" s="3">
        <v>2075366</v>
      </c>
      <c r="G6" s="4">
        <v>29714</v>
      </c>
      <c r="H6" s="4">
        <v>27616</v>
      </c>
      <c r="I6" s="4">
        <v>4817</v>
      </c>
      <c r="J6" s="4">
        <v>2592</v>
      </c>
      <c r="K6" s="4">
        <v>7449</v>
      </c>
      <c r="L6" s="4">
        <v>338298</v>
      </c>
      <c r="M6" s="5">
        <f t="shared" si="0"/>
        <v>3208195</v>
      </c>
      <c r="N6" s="6">
        <f>F6/M6*100</f>
        <v>64.68952167807754</v>
      </c>
    </row>
    <row r="7" spans="1:14" x14ac:dyDescent="0.25">
      <c r="A7" s="12"/>
      <c r="B7" s="2" t="s">
        <v>5</v>
      </c>
      <c r="C7" s="4">
        <v>11860</v>
      </c>
      <c r="D7" s="4">
        <v>79</v>
      </c>
      <c r="E7" s="4">
        <v>261</v>
      </c>
      <c r="F7" s="4">
        <v>31699</v>
      </c>
      <c r="G7" s="3">
        <v>407102</v>
      </c>
      <c r="H7" s="4">
        <v>16338</v>
      </c>
      <c r="I7" s="4">
        <v>2001</v>
      </c>
      <c r="J7" s="4">
        <v>3217</v>
      </c>
      <c r="K7" s="4">
        <v>14847</v>
      </c>
      <c r="L7" s="4">
        <v>129358</v>
      </c>
      <c r="M7" s="5">
        <f>SUM(C7:L7)</f>
        <v>616762</v>
      </c>
      <c r="N7" s="6">
        <f>G7/M7*100</f>
        <v>66.006336317736825</v>
      </c>
    </row>
    <row r="8" spans="1:14" x14ac:dyDescent="0.25">
      <c r="A8" s="12"/>
      <c r="B8" s="2" t="s">
        <v>6</v>
      </c>
      <c r="C8" s="4">
        <v>40904</v>
      </c>
      <c r="D8" s="4">
        <v>17020</v>
      </c>
      <c r="E8" s="4">
        <v>39980</v>
      </c>
      <c r="F8" s="4">
        <v>18981</v>
      </c>
      <c r="G8" s="4">
        <v>21359</v>
      </c>
      <c r="H8" s="3">
        <v>1222419</v>
      </c>
      <c r="I8" s="4">
        <v>15456</v>
      </c>
      <c r="J8" s="4">
        <v>7124</v>
      </c>
      <c r="K8" s="4">
        <v>130127</v>
      </c>
      <c r="L8" s="4">
        <v>190662</v>
      </c>
      <c r="M8" s="5">
        <f t="shared" si="0"/>
        <v>1704032</v>
      </c>
      <c r="N8" s="6">
        <f>H8/M8*100</f>
        <v>71.736857054327615</v>
      </c>
    </row>
    <row r="9" spans="1:14" x14ac:dyDescent="0.25">
      <c r="A9" s="12"/>
      <c r="B9" s="2" t="s">
        <v>7</v>
      </c>
      <c r="C9" s="4">
        <v>12942</v>
      </c>
      <c r="D9" s="4">
        <v>2893</v>
      </c>
      <c r="E9" s="4">
        <v>902</v>
      </c>
      <c r="F9" s="4">
        <v>1465</v>
      </c>
      <c r="G9" s="4">
        <v>2378</v>
      </c>
      <c r="H9" s="4">
        <v>11850</v>
      </c>
      <c r="I9" s="3">
        <v>184578</v>
      </c>
      <c r="J9" s="4">
        <v>15680</v>
      </c>
      <c r="K9" s="4">
        <v>4014</v>
      </c>
      <c r="L9" s="4">
        <v>52458</v>
      </c>
      <c r="M9" s="5">
        <f t="shared" si="0"/>
        <v>289160</v>
      </c>
      <c r="N9" s="6">
        <f>I9/M9*100</f>
        <v>63.832480287729979</v>
      </c>
    </row>
    <row r="10" spans="1:14" x14ac:dyDescent="0.25">
      <c r="A10" s="12"/>
      <c r="B10" s="2" t="s">
        <v>8</v>
      </c>
      <c r="C10" s="4">
        <v>4414</v>
      </c>
      <c r="D10" s="4">
        <v>13</v>
      </c>
      <c r="E10" s="4">
        <v>52</v>
      </c>
      <c r="F10" s="4">
        <v>833</v>
      </c>
      <c r="G10" s="4">
        <v>1225</v>
      </c>
      <c r="H10" s="4">
        <v>1766</v>
      </c>
      <c r="I10" s="4">
        <v>8880</v>
      </c>
      <c r="J10" s="3">
        <v>182918</v>
      </c>
      <c r="K10" s="4">
        <v>909</v>
      </c>
      <c r="L10" s="4">
        <v>37186</v>
      </c>
      <c r="M10" s="5">
        <f t="shared" si="0"/>
        <v>238196</v>
      </c>
      <c r="N10" s="6">
        <f>J10/M10*100</f>
        <v>76.793061176510108</v>
      </c>
    </row>
    <row r="11" spans="1:14" x14ac:dyDescent="0.25">
      <c r="A11" s="12"/>
      <c r="B11" s="2" t="s">
        <v>9</v>
      </c>
      <c r="C11" s="4">
        <v>13767</v>
      </c>
      <c r="D11" s="4">
        <v>3170</v>
      </c>
      <c r="E11" s="4">
        <v>11083</v>
      </c>
      <c r="F11" s="4">
        <v>5055</v>
      </c>
      <c r="G11" s="4">
        <v>18733</v>
      </c>
      <c r="H11" s="4">
        <v>102546</v>
      </c>
      <c r="I11" s="4">
        <v>2946</v>
      </c>
      <c r="J11" s="4">
        <v>1697</v>
      </c>
      <c r="K11" s="3">
        <v>452918</v>
      </c>
      <c r="L11" s="4">
        <v>96295</v>
      </c>
      <c r="M11" s="5">
        <f t="shared" si="0"/>
        <v>708210</v>
      </c>
      <c r="N11" s="6">
        <f>K11/M11*100</f>
        <v>63.95249996469974</v>
      </c>
    </row>
    <row r="12" spans="1:14" x14ac:dyDescent="0.25">
      <c r="A12" s="12"/>
      <c r="B12" s="2" t="s">
        <v>10</v>
      </c>
      <c r="C12" s="4">
        <v>1912124</v>
      </c>
      <c r="D12" s="4">
        <v>195795</v>
      </c>
      <c r="E12" s="4">
        <v>124697</v>
      </c>
      <c r="F12" s="4">
        <v>1709901</v>
      </c>
      <c r="G12" s="4">
        <v>404217</v>
      </c>
      <c r="H12" s="4">
        <v>661809</v>
      </c>
      <c r="I12" s="4">
        <v>374465</v>
      </c>
      <c r="J12" s="4">
        <v>1272080</v>
      </c>
      <c r="K12" s="4">
        <v>410262</v>
      </c>
      <c r="L12" s="3">
        <v>12806478</v>
      </c>
      <c r="M12" s="5">
        <f t="shared" si="0"/>
        <v>19871828</v>
      </c>
      <c r="N12" s="6">
        <f>L12/M12*100</f>
        <v>64.445394756838681</v>
      </c>
    </row>
    <row r="13" spans="1:14" x14ac:dyDescent="0.25">
      <c r="B13" t="s">
        <v>11</v>
      </c>
      <c r="C13" s="5">
        <f t="shared" ref="C13:L13" si="1">SUM(C3:C12)</f>
        <v>5489613</v>
      </c>
      <c r="D13" s="5">
        <f t="shared" si="1"/>
        <v>617758</v>
      </c>
      <c r="E13" s="5">
        <f t="shared" si="1"/>
        <v>340409</v>
      </c>
      <c r="F13" s="5">
        <f t="shared" si="1"/>
        <v>4716331</v>
      </c>
      <c r="G13" s="5">
        <f t="shared" si="1"/>
        <v>897583</v>
      </c>
      <c r="H13" s="5">
        <f t="shared" si="1"/>
        <v>2142516</v>
      </c>
      <c r="I13" s="5">
        <f t="shared" si="1"/>
        <v>615339</v>
      </c>
      <c r="J13" s="5">
        <f t="shared" si="1"/>
        <v>1491105</v>
      </c>
      <c r="K13" s="5">
        <f t="shared" si="1"/>
        <v>1059530</v>
      </c>
      <c r="L13" s="5">
        <f t="shared" si="1"/>
        <v>14098925</v>
      </c>
      <c r="M13" s="7">
        <f>SUM(M3:M12)</f>
        <v>31469109</v>
      </c>
      <c r="N13" s="5"/>
    </row>
    <row r="14" spans="1:14" x14ac:dyDescent="0.25">
      <c r="B14" t="s">
        <v>13</v>
      </c>
      <c r="C14" s="6">
        <f>C3/C13*100</f>
        <v>50.735689382839922</v>
      </c>
      <c r="D14" s="6">
        <f>D4/D13*100</f>
        <v>56.060301930529434</v>
      </c>
      <c r="E14" s="6">
        <f>E5/E13*100</f>
        <v>33.934179178576358</v>
      </c>
      <c r="F14" s="6">
        <f>F6/F13*100</f>
        <v>44.003824159076203</v>
      </c>
      <c r="G14" s="6">
        <f>G7/G13*100</f>
        <v>45.355359894293898</v>
      </c>
      <c r="H14" s="6">
        <f>H8/H13*100</f>
        <v>57.055303204270125</v>
      </c>
      <c r="I14" s="6">
        <f>I9/I13*100</f>
        <v>29.99614846450493</v>
      </c>
      <c r="J14" s="6">
        <f>J10/J13*100</f>
        <v>12.267278293614467</v>
      </c>
      <c r="K14" s="6">
        <f>K11/K13*100</f>
        <v>42.747067095787756</v>
      </c>
      <c r="L14" s="6">
        <f>L12/L13*100</f>
        <v>90.83301031816255</v>
      </c>
      <c r="M14" s="6"/>
      <c r="N14" s="8">
        <f>SUM(C3,D4,E5,F6,G7,H8,I9,J10,K11,L12)/SUM(C13:L13)*100</f>
        <v>65.393665896292134</v>
      </c>
    </row>
    <row r="15" spans="1:14" x14ac:dyDescent="0.25">
      <c r="C15" s="9"/>
      <c r="D15" s="10"/>
      <c r="E15" s="10"/>
      <c r="F15" s="10"/>
      <c r="G15" s="10"/>
      <c r="H15" s="10"/>
      <c r="I15" s="10"/>
      <c r="J15" s="10"/>
      <c r="K15" s="10"/>
      <c r="L15" s="10"/>
    </row>
  </sheetData>
  <mergeCells count="2">
    <mergeCell ref="C1:L1"/>
    <mergeCell ref="A3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 EROS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2016-05-11T15:29:12Z</dcterms:created>
  <dcterms:modified xsi:type="dcterms:W3CDTF">2016-09-29T14:34:43Z</dcterms:modified>
</cp:coreProperties>
</file>